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<sst xmlns="http://schemas.openxmlformats.org/spreadsheetml/2006/main" count="1077" uniqueCount="885">
  <si>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</si>
  <si>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</si>
  <si>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</si>
  <si>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</si>
  <si>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</si>
  <si>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</si>
  <si>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</si>
  <si>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</si>
  <si>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</si>
  <si>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</si>
  <si>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</si>
  <si>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</si>
  <si>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</si>
  <si>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</si>
  <si>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</si>
  <si>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</si>
  <si>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</si>
  <si>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</si>
  <si>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</si>
  <si>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</si>
  <si>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</si>
  <si>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</si>
  <si>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</si>
  <si>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</si>
  <si>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</si>
  <si>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</si>
  <si>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</si>
  <si>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</si>
  <si>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</si>
  <si>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</si>
  <si>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</si>
  <si>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</si>
  <si>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</si>
  <si>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</si>
  <si>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</si>
  <si>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</si>
  <si>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</si>
  <si>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</si>
  <si>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</si>
  <si>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</si>
  <si>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</si>
  <si>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</si>
  <si>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</si>
  <si>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</si>
  <si>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</si>
  <si>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</si>
  <si>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</si>
  <si>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</si>
  <si>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</si>
  <si>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</si>
  <si>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</si>
  <si>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</si>
  <si>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</si>
  <si>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</si>
  <si>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</si>
  <si>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</si>
  <si>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</si>
  <si>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</si>
  <si>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</si>
  <si>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</si>
  <si>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</si>
  <si>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</si>
  <si>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</si>
  <si>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</si>
  <si>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</si>
  <si>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</si>
  <si>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</si>
  <si>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</si>
  <si>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</si>
  <si>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</si>
  <si>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</si>
  <si>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</si>
  <si>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</si>
  <si>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</si>
  <si>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</si>
  <si>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</si>
  <si>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</si>
  <si>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</si>
  <si>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</si>
  <si>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</si>
  <si>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</si>
  <si>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</si>
  <si>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</si>
  <si>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</si>
  <si>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</si>
  <si>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</si>
  <si>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</si>
  <si>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</si>
  <si>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</si>
  <si>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</si>
  <si>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</si>
  <si>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</si>
  <si>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</si>
  <si>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</si>
  <si>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</si>
  <si>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</si>
  <si>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</si>
  <si>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</si>
  <si>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</si>
  <si>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</si>
  <si>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</si>
  <si>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</si>
  <si>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</si>
  <si>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</si>
  <si>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</si>
  <si>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</si>
  <si>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</si>
  <si>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</si>
  <si>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</si>
  <si>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</si>
  <si>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</si>
  <si>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</si>
  <si>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</si>
  <si>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</si>
  <si>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</si>
  <si>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</si>
  <si>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</si>
  <si>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</si>
  <si>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</si>
  <si>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</si>
  <si>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</si>
  <si>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</si>
  <si>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</si>
  <si>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</si>
  <si>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</si>
  <si>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</si>
  <si>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</si>
  <si>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</si>
  <si>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</si>
  <si>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</si>
  <si>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</si>
  <si>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</si>
  <si>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</si>
  <si>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</si>
  <si>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</si>
  <si>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</si>
  <si>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</si>
  <si>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</si>
  <si>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</si>
  <si>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</si>
  <si>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</si>
  <si>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</si>
  <si>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</si>
  <si>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</si>
  <si>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</si>
  <si>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</si>
  <si>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</si>
  <si>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</si>
  <si>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</si>
  <si>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</si>
  <si>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</si>
  <si>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</si>
  <si>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</si>
  <si>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</si>
  <si>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</si>
  <si>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</si>
  <si>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</si>
  <si>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</si>
  <si>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</si>
  <si>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</si>
  <si>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</si>
  <si>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</si>
  <si>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</si>
  <si>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</si>
  <si>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</si>
  <si>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</si>
  <si>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</si>
  <si>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</si>
  <si>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</si>
  <si>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</si>
  <si>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</si>
  <si>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</si>
  <si>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</si>
  <si>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</si>
  <si>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</si>
  <si>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</si>
  <si>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</si>
  <si>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</si>
  <si>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</si>
  <si>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</si>
  <si>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</si>
  <si>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</si>
  <si>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</si>
  <si>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</si>
  <si>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</si>
  <si>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</si>
  <si>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</si>
  <si>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</si>
  <si>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</si>
  <si>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</si>
  <si>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</si>
  <si>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</si>
  <si>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</si>
  <si>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</si>
  <si>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</si>
  <si>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</si>
  <si>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</si>
  <si>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</si>
  <si>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</si>
  <si>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</si>
  <si>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</si>
  <si>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</si>
  <si>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</si>
  <si>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</si>
  <si>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</si>
  <si>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</si>
  <si>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</si>
  <si>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</si>
  <si>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</si>
  <si>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</si>
  <si>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</si>
  <si>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</si>
  <si>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</si>
  <si>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</si>
  <si>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</si>
  <si>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</si>
  <si>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</si>
  <si>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</si>
  <si>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</si>
  <si>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</si>
  <si>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</si>
  <si>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</si>
  <si>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</si>
  <si>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</si>
  <si>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</si>
  <si>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</si>
  <si>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</si>
  <si>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</si>
  <si>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</si>
  <si>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</si>
  <si>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</si>
  <si>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</si>
  <si>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</si>
  <si>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</si>
  <si>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</si>
  <si>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</si>
  <si>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</si>
  <si>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</si>
  <si>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</si>
  <si>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</si>
  <si>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</si>
  <si>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</si>
  <si>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</si>
  <si>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</si>
  <si>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</si>
  <si>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</si>
  <si>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</si>
  <si>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</si>
  <si>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</si>
  <si>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</si>
  <si>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</si>
  <si>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</si>
  <si>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</si>
  <si>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</si>
  <si>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</si>
  <si>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</si>
  <si>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</si>
  <si>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</si>
  <si>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</si>
  <si>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</si>
  <si>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</si>
  <si>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</si>
  <si>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</si>
  <si>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</si>
  <si>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</si>
  <si>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</si>
  <si>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</si>
  <si>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</si>
  <si>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</si>
  <si>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</si>
  <si>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</si>
  <si>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</si>
  <si>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</si>
  <si>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</si>
  <si>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</si>
  <si>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</si>
  <si>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</si>
  <si>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</si>
  <si>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</si>
  <si>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</si>
  <si>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</si>
  <si>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</si>
  <si>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</si>
  <si>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</si>
  <si>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</si>
  <si>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</si>
  <si>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</si>
  <si>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</si>
  <si>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</si>
  <si>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</si>
  <si>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</si>
  <si>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</si>
  <si>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</si>
  <si>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</si>
  <si>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</si>
  <si>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</si>
  <si>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</si>
  <si>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</si>
  <si>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</si>
  <si>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</si>
  <si>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</si>
  <si>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</si>
  <si>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</si>
  <si>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</si>
  <si>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</si>
  <si>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</si>
  <si>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</si>
  <si>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</si>
  <si>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</si>
  <si>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</si>
  <si>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</si>
  <si>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</si>
  <si>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</si>
  <si>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</si>
  <si>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</si>
  <si>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</si>
  <si>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</si>
  <si>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</si>
  <si>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</si>
  <si>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</si>
  <si>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</si>
  <si>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</si>
  <si>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</si>
  <si>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</si>
  <si>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</si>
  <si>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</si>
  <si>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</si>
  <si>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</si>
  <si>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</si>
  <si>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</si>
  <si>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</si>
  <si>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</si>
  <si>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</si>
  <si>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</si>
  <si>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</si>
  <si>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</si>
  <si>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</si>
  <si>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</si>
  <si>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</si>
  <si>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</si>
  <si>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</si>
  <si>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</si>
  <si>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</si>
  <si>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</si>
  <si>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</si>
  <si>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</si>
  <si>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</si>
  <si>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</si>
  <si>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</si>
  <si>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</si>
  <si>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</si>
  <si>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</si>
  <si>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</si>
  <si>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</si>
  <si>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</si>
  <si>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</si>
  <si>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</si>
  <si>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</si>
  <si>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</si>
  <si>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</si>
  <si>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</si>
  <si>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</si>
  <si>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</si>
  <si>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</si>
  <si>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</si>
  <si>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</si>
  <si>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</si>
  <si>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</si>
  <si>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</si>
  <si>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</si>
  <si>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</si>
  <si>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</si>
  <si>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</si>
  <si>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</si>
  <si>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</si>
  <si>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</si>
  <si>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</si>
  <si>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</si>
  <si>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</si>
  <si>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</si>
  <si>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</si>
  <si>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</si>
  <si>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</si>
  <si>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</si>
  <si>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</si>
  <si>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</si>
  <si>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</si>
  <si>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</si>
  <si>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</si>
  <si>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</si>
  <si>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</si>
  <si>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</si>
  <si>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</si>
  <si>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</si>
  <si>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</si>
  <si>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</si>
  <si>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</si>
  <si>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</si>
  <si>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</si>
  <si>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</si>
  <si>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</si>
  <si>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</si>
  <si>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</si>
  <si>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</si>
  <si>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</si>
  <si>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</si>
  <si>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</si>
  <si>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</si>
  <si>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</si>
  <si>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</si>
  <si>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</si>
  <si>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</si>
  <si>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</si>
  <si>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</si>
  <si>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</si>
  <si>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</si>
  <si>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</si>
  <si>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</si>
  <si>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</si>
  <si>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</si>
  <si>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</si>
  <si>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</si>
  <si>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</si>
  <si>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</si>
  <si>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</si>
  <si>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</si>
  <si>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</si>
  <si>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</si>
  <si>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</si>
  <si>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</si>
  <si>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</si>
  <si>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</si>
  <si>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</si>
  <si>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</si>
  <si>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</si>
  <si>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</si>
  <si>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</si>
  <si>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</si>
  <si>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</si>
  <si>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</si>
  <si>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</si>
  <si>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</si>
  <si>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</si>
  <si>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</si>
  <si>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</si>
  <si>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</si>
  <si>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</si>
  <si>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</si>
  <si>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</si>
  <si>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</si>
  <si>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</si>
  <si>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</si>
  <si>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</si>
  <si>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</si>
  <si>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</si>
  <si>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</si>
  <si>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</si>
  <si>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</si>
  <si>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</si>
  <si>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</si>
  <si>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</si>
  <si>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</si>
  <si>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</si>
  <si>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</si>
  <si>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</si>
  <si>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</si>
  <si>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</si>
  <si>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</si>
  <si>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</si>
  <si>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</si>
  <si>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</si>
  <si>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</si>
  <si>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</si>
  <si>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</si>
  <si>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</si>
  <si>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</si>
  <si>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</si>
  <si>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</si>
  <si>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</si>
  <si>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</si>
  <si>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</si>
  <si>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</si>
  <si>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</si>
  <si>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</si>
  <si>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</si>
  <si>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</si>
  <si>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</si>
  <si>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</si>
  <si>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</si>
  <si>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</si>
  <si>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</si>
  <si>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</si>
  <si>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</si>
  <si>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</si>
  <si>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</si>
  <si>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</si>
  <si>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</si>
  <si>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</si>
  <si>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</si>
  <si>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</si>
  <si>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</si>
  <si>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</si>
  <si>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</si>
  <si>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</si>
  <si>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</si>
  <si>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</si>
  <si>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</si>
  <si>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</si>
  <si>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</si>
  <si>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</si>
  <si>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</si>
  <si>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</si>
  <si>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</si>
  <si>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</si>
  <si>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</si>
  <si>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</si>
  <si>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</si>
  <si>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</si>
  <si>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</si>
  <si>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</si>
  <si>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</si>
  <si>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</si>
  <si>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</si>
  <si>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</si>
  <si>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</si>
  <si>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</si>
  <si>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</si>
  <si>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</si>
  <si>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</si>
  <si>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</si>
  <si>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</si>
  <si>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</si>
  <si>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</si>
  <si>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</si>
  <si>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</si>
  <si>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</si>
  <si>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</si>
  <si>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</si>
  <si>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</si>
  <si>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</si>
  <si>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</si>
  <si>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</si>
  <si>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</si>
  <si>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</si>
  <si>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</si>
  <si>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</si>
  <si>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</si>
  <si>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</si>
  <si>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</si>
  <si>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</si>
  <si>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</si>
  <si>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</si>
  <si>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</si>
  <si>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</si>
  <si>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</si>
  <si>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</si>
  <si>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</si>
  <si>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</si>
  <si>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</si>
  <si>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</si>
  <si>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</si>
  <si>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</si>
  <si>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</si>
  <si>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</si>
  <si>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</si>
  <si>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</si>
  <si>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</si>
  <si>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</si>
  <si>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</si>
  <si>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</si>
  <si>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</si>
  <si>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</si>
  <si>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</si>
  <si>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</si>
  <si>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</si>
  <si>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</si>
  <si>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</si>
  <si>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</si>
  <si>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</si>
  <si>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</si>
  <si>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</si>
  <si>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</si>
  <si>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</si>
  <si>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</si>
  <si>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</si>
  <si>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</si>
  <si>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</si>
  <si>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</si>
  <si>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</si>
  <si>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</si>
  <si>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</si>
  <si>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</si>
  <si>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</si>
  <si>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</si>
  <si>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</si>
  <si>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</si>
  <si>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</si>
  <si>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</si>
  <si>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</si>
  <si>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</si>
  <si>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</si>
  <si>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</si>
  <si>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</si>
  <si>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</si>
  <si>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</si>
  <si>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</si>
  <si>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</si>
  <si>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</si>
  <si>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</si>
  <si>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</si>
  <si>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</si>
  <si>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</si>
  <si>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</si>
  <si>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</si>
  <si>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</si>
  <si>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</si>
  <si>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</si>
  <si>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</si>
  <si>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</si>
  <si>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</si>
  <si>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</si>
  <si>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</si>
  <si>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</si>
  <si>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</si>
  <si>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</si>
  <si>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</si>
  <si>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</si>
  <si>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</si>
  <si>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</si>
  <si>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</si>
  <si>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</si>
  <si>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</si>
  <si>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</si>
  <si>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</si>
  <si>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</si>
  <si>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</si>
  <si>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</si>
  <si>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</si>
  <si>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</si>
  <si>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</si>
  <si>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</si>
  <si>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</si>
  <si>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</si>
  <si>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</si>
  <si>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</si>
  <si>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</si>
  <si>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</si>
  <si>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</si>
  <si>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</si>
  <si>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</si>
  <si>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</si>
  <si>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</si>
  <si>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</si>
  <si>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</si>
  <si>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</si>
  <si>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</si>
  <si>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</si>
  <si>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</si>
  <si>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</si>
  <si>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</si>
  <si>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</si>
  <si>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</si>
  <si>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</si>
  <si>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</si>
  <si>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</si>
  <si>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</si>
  <si>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</si>
  <si>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</si>
  <si>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</si>
  <si>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</si>
  <si>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</si>
  <si>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</si>
  <si>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</si>
  <si>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</si>
  <si>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</si>
  <si>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</si>
  <si>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</si>
  <si>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</si>
  <si>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</si>
  <si>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</si>
  <si>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</si>
  <si>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</si>
  <si>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</si>
  <si>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</si>
  <si>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</si>
  <si>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</si>
  <si>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</si>
  <si>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</si>
  <si>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</si>
  <si>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</si>
  <si>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</si>
  <si>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</si>
  <si>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</si>
  <si>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</si>
  <si>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</si>
  <si>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</si>
  <si>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</si>
  <si>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</si>
  <si>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</si>
  <si>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</si>
  <si>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</si>
  <si>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</si>
  <si>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</si>
  <si>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</si>
  <si>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</si>
  <si>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</si>
  <si>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</si>
  <si>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</si>
  <si>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</si>
  <si>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</si>
  <si>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</si>
  <si>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</si>
  <si>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</si>
  <si>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</si>
  <si>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</si>
  <si>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</si>
  <si>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</si>
  <si>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</si>
  <si>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</si>
  <si>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</si>
  <si>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</si>
  <si>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</si>
  <si>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</si>
  <si>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</si>
  <si>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</si>
  <si>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</si>
  <si>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</si>
  <si>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</si>
  <si>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</si>
  <si>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</si>
  <si>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</si>
  <si>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</si>
  <si>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</si>
  <si>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</si>
  <si>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</si>
  <si>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</si>
  <si>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</si>
  <si>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</si>
  <si>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</si>
  <si>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</si>
  <si>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</si>
  <si>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</si>
  <si>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</si>
  <si>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</si>
  <si>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</si>
  <si>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</si>
  <si>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</si>
  <si>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</si>
  <si>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</si>
  <si>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</si>
  <si>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</si>
  <si>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</si>
  <si>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</si>
  <si>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</si>
  <si>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</si>
  <si>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</si>
  <si>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</si>
  <si>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</si>
  <si>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</si>
  <si>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</si>
  <si>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</si>
  <si>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</si>
  <si>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</si>
  <si>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</si>
  <si>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</si>
  <si>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</si>
  <si>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</si>
  <si>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</si>
  <si>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</si>
  <si>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</si>
  <si>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</si>
  <si>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</si>
  <si>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</si>
  <si>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</si>
  <si>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</si>
  <si>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</si>
  <si>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</si>
  <si>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</si>
  <si>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</si>
  <si>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</si>
  <si>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</si>
  <si>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</si>
  <si>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</si>
  <si>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</si>
  <si>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</si>
  <si>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</si>
  <si>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</si>
  <si>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</si>
  <si>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</si>
  <si>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</si>
  <si>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</si>
  <si>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</si>
  <si>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</si>
  <si>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</si>
  <si>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</si>
  <si>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</si>
  <si>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</si>
  <si>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</si>
  <si>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</si>
  <si>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</si>
  <si>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</si>
  <si>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</si>
  <si>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</si>
  <si>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</si>
  <si>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</si>
  <si>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</si>
  <si>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</si>
  <si>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</si>
  <si>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</si>
  <si>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</si>
  <si>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</si>
  <si>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</si>
  <si>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</si>
  <si>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</si>
  <si>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</si>
  <si>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</si>
  <si>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</si>
  <si>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</si>
  <si>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</si>
  <si>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</si>
  <si>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</si>
  <si>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</si>
  <si>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</si>
  <si>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</si>
  <si>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</si>
  <si>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</si>
  <si>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</si>
  <si>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</si>
  <si>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</si>
  <si>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</si>
  <si>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</si>
  <si>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</si>
  <si>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</si>
  <si>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</si>
  <si>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</si>
  <si>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</si>
  <si>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</si>
  <si>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</si>
  <si>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</si>
  <si>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</si>
  <si>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</si>
  <si>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</si>
  <si>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</si>
  <si>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</si>
  <si>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</si>
  <si>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</si>
  <si>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</si>
  <si>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</si>
  <si>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</si>
  <si>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</si>
  <si>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</si>
  <si>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</si>
  <si>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</si>
  <si>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</si>
  <si>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</si>
  <si>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</si>
  <si>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</si>
  <si>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</si>
  <si>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</si>
  <si>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</si>
  <si>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</si>
  <si>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</si>
  <si>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</si>
  <si>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</si>
  <si>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</si>
  <si>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</si>
  <si>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</si>
  <si>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</si>
  <si>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>/Делян Добрев/</t>
  </si>
  <si>
    <t xml:space="preserve">                          /Перфект М ЕООД/</t>
  </si>
  <si>
    <t xml:space="preserve">                         /Делян Добрев/</t>
  </si>
  <si>
    <t xml:space="preserve">       /Делян Добрев/</t>
  </si>
  <si>
    <t xml:space="preserve">            /Перфект М ЕООД/</t>
  </si>
  <si>
    <t xml:space="preserve">                 /Перфект М ЕООД/</t>
  </si>
  <si>
    <t xml:space="preserve">                       /Делян Добрев/</t>
  </si>
  <si>
    <t xml:space="preserve">                        /Перфект М ЕООД/</t>
  </si>
  <si>
    <t xml:space="preserve">                             /Делян Добрев/</t>
  </si>
  <si>
    <t xml:space="preserve">                                                                                           Ръководител:</t>
  </si>
  <si>
    <t xml:space="preserve">Съставител:             </t>
  </si>
  <si>
    <t xml:space="preserve"> Към 31.03.2008 г.</t>
  </si>
  <si>
    <t>Дата на съставяне:гр.Хасково 24.04.2008</t>
  </si>
  <si>
    <t xml:space="preserve">Дата на съставяне:гр.Хасково 24.04.2008                               </t>
  </si>
  <si>
    <t xml:space="preserve">Дата  на съставяне:гр.Хасково 24.04.2008                                                                                                                              </t>
  </si>
  <si>
    <t xml:space="preserve">Дата на съставяне: гр.Хасково 24.04.2008                        </t>
  </si>
  <si>
    <t>Дата на съставяне: гр.Хасково 24.04.2008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</si>
</sst>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8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3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865</v>
      </c>
      <c r="F3" s="217" t="s">
        <v>2</v>
      </c>
      <c r="G3" s="172"/>
      <c r="H3" s="575">
        <v>126722797</v>
      </c>
    </row>
    <row r="4" spans="1:8" ht="15">
      <c r="A4" s="582" t="s">
        <v>3</v>
      </c>
      <c r="B4" s="588"/>
      <c r="C4" s="588"/>
      <c r="D4" s="588"/>
      <c r="E4" s="574" t="s">
        <v>866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715</v>
      </c>
      <c r="H11" s="152">
        <v>715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715</v>
      </c>
      <c r="H12" s="153">
        <v>715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715</v>
      </c>
      <c r="H17" s="154">
        <f>H11+H14+H15+H16</f>
        <v>715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</v>
      </c>
      <c r="D19" s="155">
        <f>SUM(D11:D18)</f>
        <v>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57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741</v>
      </c>
      <c r="H36" s="154">
        <f>H25+H17+H33</f>
        <v>684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</v>
      </c>
      <c r="D55" s="155">
        <f>D19+D20+D21+D27+D32+D45+D51+D53+D54</f>
        <v>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521</v>
      </c>
      <c r="D61" s="151">
        <v>696</v>
      </c>
      <c r="E61" s="243" t="s">
        <v>189</v>
      </c>
      <c r="F61" s="272" t="s">
        <v>190</v>
      </c>
      <c r="G61" s="154">
        <f>SUM(G62:G68)</f>
        <v>8</v>
      </c>
      <c r="H61" s="154">
        <f>SUM(H62:H68)</f>
        <v>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521</v>
      </c>
      <c r="D64" s="155">
        <f>SUM(D58:D63)</f>
        <v>696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268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>
        <v>85</v>
      </c>
      <c r="D67" s="151">
        <v>85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104</v>
      </c>
      <c r="D69" s="151">
        <v>104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198</v>
      </c>
      <c r="D75" s="155">
        <f>SUM(D67:D74)</f>
        <v>199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</v>
      </c>
      <c r="D88" s="151">
        <v>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</v>
      </c>
      <c r="D91" s="155">
        <f>SUM(D87:D90)</f>
        <v>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740</v>
      </c>
      <c r="D93" s="155">
        <f>D64+D75+D84+D91+D92</f>
        <v>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749</v>
      </c>
      <c r="D94" s="164">
        <f>D93+D55</f>
        <v>960</v>
      </c>
      <c r="E94" s="449" t="s">
        <v>270</v>
      </c>
      <c r="F94" s="289" t="s">
        <v>271</v>
      </c>
      <c r="G94" s="165">
        <f>G36+G39+G55+G79</f>
        <v>749</v>
      </c>
      <c r="H94" s="165">
        <f>H36+H39+H55+H79</f>
        <v>960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8" sqref="B48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77" t="str">
        <f>'справка №1-БАЛАНС'!E3</f>
        <v>"Форуком Фонд Имоти" АДСИЦ</v>
      </c>
      <c r="C2" s="577"/>
      <c r="D2" s="577"/>
      <c r="E2" s="577"/>
      <c r="F2" s="579" t="s">
        <v>2</v>
      </c>
      <c r="G2" s="579"/>
      <c r="H2" s="525">
        <f>'справка №1-БАЛАНС'!H3</f>
        <v>126722797</v>
      </c>
    </row>
    <row r="3" spans="1:8" ht="15">
      <c r="A3" s="467" t="s">
        <v>275</v>
      </c>
      <c r="B3" s="577" t="str">
        <f>'справка №1-БАЛАНС'!E4</f>
        <v> Неконсолидиран</v>
      </c>
      <c r="C3" s="577"/>
      <c r="D3" s="577"/>
      <c r="E3" s="57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 Към 31.03.2008 г.</v>
      </c>
      <c r="C4" s="578"/>
      <c r="D4" s="578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/>
      <c r="D9" s="46">
        <v>5</v>
      </c>
      <c r="E9" s="298" t="s">
        <v>285</v>
      </c>
      <c r="F9" s="548" t="s">
        <v>286</v>
      </c>
      <c r="G9" s="549">
        <v>268</v>
      </c>
      <c r="H9" s="549"/>
    </row>
    <row r="10" spans="1:8" ht="12">
      <c r="A10" s="298" t="s">
        <v>287</v>
      </c>
      <c r="B10" s="299" t="s">
        <v>288</v>
      </c>
      <c r="C10" s="46">
        <v>7</v>
      </c>
      <c r="D10" s="46">
        <v>6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25</v>
      </c>
      <c r="D12" s="46">
        <v>17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3</v>
      </c>
      <c r="D13" s="46">
        <v>2</v>
      </c>
      <c r="E13" s="301" t="s">
        <v>51</v>
      </c>
      <c r="F13" s="550" t="s">
        <v>300</v>
      </c>
      <c r="G13" s="547">
        <f>SUM(G9:G12)</f>
        <v>268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176</v>
      </c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211</v>
      </c>
      <c r="D19" s="49">
        <f>SUM(D9:D15)+D16</f>
        <v>30</v>
      </c>
      <c r="E19" s="304" t="s">
        <v>317</v>
      </c>
      <c r="F19" s="551" t="s">
        <v>318</v>
      </c>
      <c r="G19" s="549"/>
      <c r="H19" s="549">
        <v>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211</v>
      </c>
      <c r="D28" s="50">
        <f>D26+D19</f>
        <v>30</v>
      </c>
      <c r="E28" s="127" t="s">
        <v>339</v>
      </c>
      <c r="F28" s="553" t="s">
        <v>340</v>
      </c>
      <c r="G28" s="547">
        <f>G13+G15+G24</f>
        <v>268</v>
      </c>
      <c r="H28" s="547">
        <f>H13+H15+H24</f>
        <v>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57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29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211</v>
      </c>
      <c r="D33" s="49">
        <f>D28-D31+D32</f>
        <v>30</v>
      </c>
      <c r="E33" s="127" t="s">
        <v>353</v>
      </c>
      <c r="F33" s="553" t="s">
        <v>354</v>
      </c>
      <c r="G33" s="53">
        <f>G32-G31+G28</f>
        <v>268</v>
      </c>
      <c r="H33" s="53">
        <f>H32-H31+H28</f>
        <v>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57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29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57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29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57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29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268</v>
      </c>
      <c r="D42" s="53">
        <f>D33+D35+D39</f>
        <v>30</v>
      </c>
      <c r="E42" s="128" t="s">
        <v>380</v>
      </c>
      <c r="F42" s="129" t="s">
        <v>381</v>
      </c>
      <c r="G42" s="53">
        <f>G39+G33</f>
        <v>268</v>
      </c>
      <c r="H42" s="53">
        <f>H39+H33</f>
        <v>30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0" t="s">
        <v>863</v>
      </c>
      <c r="B45" s="580"/>
      <c r="C45" s="580"/>
      <c r="D45" s="580"/>
      <c r="E45" s="58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39562</v>
      </c>
      <c r="C48" s="427" t="s">
        <v>382</v>
      </c>
      <c r="D48" s="589" t="s">
        <v>877</v>
      </c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868</v>
      </c>
      <c r="G49" s="562"/>
      <c r="H49" s="562"/>
    </row>
    <row r="50" spans="1:8" ht="12.75" customHeight="1">
      <c r="A50" s="560"/>
      <c r="B50" s="561"/>
      <c r="C50" s="428"/>
      <c r="D50" s="590"/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31.03.2008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-7</v>
      </c>
      <c r="D11" s="54">
        <v>-134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-27</v>
      </c>
      <c r="D13" s="54">
        <v>-21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-35</v>
      </c>
      <c r="D20" s="55">
        <f>SUM(D10:D19)</f>
        <v>-152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165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165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</v>
      </c>
      <c r="D43" s="55">
        <f>D42+D32+D20</f>
        <v>13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56</v>
      </c>
      <c r="D44" s="132">
        <v>188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</v>
      </c>
      <c r="D45" s="55">
        <f>D44+D43</f>
        <v>201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21</v>
      </c>
      <c r="D46" s="56">
        <v>201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2" right="0.24" top="0.39" bottom="0.984251968503937" header="0.2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31.03.2008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</v>
      </c>
      <c r="K11" s="60"/>
      <c r="L11" s="344">
        <f>SUM(C11:K11)</f>
        <v>684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</v>
      </c>
      <c r="K15" s="61">
        <f t="shared" si="2"/>
        <v>0</v>
      </c>
      <c r="L15" s="344">
        <f t="shared" si="1"/>
        <v>684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57</v>
      </c>
      <c r="J16" s="345">
        <f>+'справка №1-БАЛАНС'!G32</f>
        <v>0</v>
      </c>
      <c r="K16" s="60"/>
      <c r="L16" s="344">
        <f t="shared" si="1"/>
        <v>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715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57</v>
      </c>
      <c r="J29" s="59">
        <f t="shared" si="6"/>
        <v>-31</v>
      </c>
      <c r="K29" s="59">
        <f t="shared" si="6"/>
        <v>0</v>
      </c>
      <c r="L29" s="344">
        <f t="shared" si="1"/>
        <v>741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715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57</v>
      </c>
      <c r="J32" s="59">
        <f t="shared" si="7"/>
        <v>-31</v>
      </c>
      <c r="K32" s="59">
        <f t="shared" si="7"/>
        <v>0</v>
      </c>
      <c r="L32" s="344">
        <f t="shared" si="1"/>
        <v>741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871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"Форуком Фонд Имоти" АДСИЦ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10" t="s">
        <v>5</v>
      </c>
      <c r="B3" s="611"/>
      <c r="C3" s="613" t="str">
        <f>'справка №1-БАЛАНС'!E5</f>
        <v> Към 31.03.2008 г.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/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872</v>
      </c>
      <c r="J45" s="349"/>
      <c r="K45" s="349"/>
      <c r="L45" s="349"/>
      <c r="M45" s="349"/>
      <c r="N45" s="349"/>
      <c r="O45" s="349" t="s">
        <v>870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31.03.2008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85</v>
      </c>
      <c r="D24" s="119">
        <f>SUM(D25:D27)</f>
        <v>85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85</v>
      </c>
      <c r="D27" s="108">
        <v>85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104</v>
      </c>
      <c r="D29" s="108">
        <v>104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198</v>
      </c>
      <c r="D43" s="104">
        <f>D24+D28+D29+D31+D30+D32+D33+D38</f>
        <v>198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198</v>
      </c>
      <c r="D44" s="103">
        <f>D43+D21+D19+D9</f>
        <v>198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</v>
      </c>
      <c r="D96" s="104">
        <f>D85+D80+D75+D71+D95</f>
        <v>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</v>
      </c>
      <c r="D97" s="104">
        <f>D96+D68+D66</f>
        <v>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878</v>
      </c>
      <c r="D109" s="615"/>
      <c r="E109" s="615"/>
      <c r="F109" s="615"/>
    </row>
    <row r="110" spans="1:6" ht="24">
      <c r="A110" s="385"/>
      <c r="B110" s="386"/>
      <c r="C110" s="385" t="s">
        <v>873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31.03.2008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875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A151" sqref="A15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31.03.2008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875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870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d1</cp:lastModifiedBy>
  <cp:lastPrinted>2008-04-16T08:12:58Z</cp:lastPrinted>
  <dcterms:created xsi:type="dcterms:W3CDTF">2000-06-29T12:02:40Z</dcterms:created>
  <dcterms:modified xsi:type="dcterms:W3CDTF">2008-04-24T07:53:21Z</dcterms:modified>
  <cp:category/>
  <cp:version/>
  <cp:contentType/>
  <cp:contentStatus/>
</cp:coreProperties>
</file>