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<sst xmlns="http://schemas.openxmlformats.org/spreadsheetml/2006/main" count="668" uniqueCount="535">
  <si>
    <t xml:space="preserve"> СЧЕТОВОДЕН БАЛАНС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</si>
  <si>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</si>
  <si>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</si>
  <si>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</si>
  <si>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</si>
  <si>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</si>
  <si>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</si>
  <si>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</si>
  <si>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</si>
  <si>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</si>
  <si>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</si>
  <si>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</si>
  <si>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</si>
  <si>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</si>
  <si>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</si>
  <si>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</si>
  <si>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</si>
  <si>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</si>
  <si>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</si>
  <si>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</si>
  <si>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</si>
  <si>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</si>
  <si>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</si>
  <si>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</si>
  <si>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</si>
  <si>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</si>
  <si>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</si>
  <si>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</si>
  <si>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</si>
  <si>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</si>
  <si>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</si>
  <si>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</si>
  <si>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</si>
  <si>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</si>
  <si>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</si>
  <si>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</si>
  <si>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</si>
  <si>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</si>
  <si>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</si>
  <si>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</si>
  <si>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</si>
  <si>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</si>
  <si>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</si>
  <si>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</si>
  <si>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</si>
  <si>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</si>
  <si>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</si>
  <si>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</si>
  <si>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</si>
  <si>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</si>
  <si>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</si>
  <si>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</si>
  <si>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</si>
  <si>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</si>
  <si>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</si>
  <si>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</si>
  <si>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</si>
  <si>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</si>
  <si>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</si>
  <si>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</si>
  <si>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</si>
  <si>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</si>
  <si>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</si>
  <si>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</si>
  <si>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</si>
  <si>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</si>
  <si>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</si>
  <si>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</si>
  <si>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</si>
  <si>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</si>
  <si>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</si>
  <si>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</si>
  <si>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</si>
  <si>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</si>
  <si>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</si>
  <si>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</si>
  <si>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</si>
  <si>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</si>
  <si>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</si>
  <si>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</si>
  <si>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</si>
  <si>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</si>
  <si>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</si>
  <si>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</si>
  <si>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</si>
  <si>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</si>
  <si>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</si>
  <si>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</si>
  <si>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</si>
  <si>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</si>
  <si>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</si>
  <si>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</si>
  <si>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</si>
  <si>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</si>
  <si>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</si>
  <si>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</si>
  <si>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</si>
  <si>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</si>
  <si>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</si>
  <si>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</si>
  <si>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</si>
  <si>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</si>
  <si>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</si>
  <si>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</si>
  <si>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</si>
  <si>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</si>
  <si>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</si>
  <si>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</si>
  <si>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</si>
  <si>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</si>
  <si>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</si>
  <si>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</si>
  <si>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</si>
  <si>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</si>
  <si>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</si>
  <si>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</si>
  <si>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</si>
  <si>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</si>
  <si>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</si>
  <si>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</si>
  <si>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</si>
  <si>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</si>
  <si>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</si>
  <si>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</si>
  <si>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</si>
  <si>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</si>
  <si>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</si>
  <si>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</si>
  <si>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</si>
  <si>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</si>
  <si>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</si>
  <si>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</si>
  <si>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</si>
  <si>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</si>
  <si>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</si>
  <si>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</si>
  <si>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</si>
  <si>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</si>
  <si>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</si>
  <si>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</si>
  <si>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</si>
  <si>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</si>
  <si>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</si>
  <si>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</si>
  <si>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</si>
  <si>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</si>
  <si>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</si>
  <si>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</si>
  <si>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</si>
  <si>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</si>
  <si>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</si>
  <si>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</si>
  <si>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</si>
  <si>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</si>
  <si>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</si>
  <si>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</si>
  <si>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</si>
  <si>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</si>
  <si>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</si>
  <si>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</si>
  <si>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</si>
  <si>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</si>
  <si>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</si>
  <si>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</si>
  <si>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</si>
  <si>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</si>
  <si>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</si>
  <si>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</si>
  <si>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</si>
  <si>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</si>
  <si>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</si>
  <si>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</si>
  <si>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</si>
  <si>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</si>
  <si>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</si>
  <si>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</si>
  <si>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</si>
  <si>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</si>
  <si>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</si>
  <si>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</si>
  <si>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</si>
  <si>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</si>
  <si>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</si>
  <si>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</si>
  <si>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</si>
  <si>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</si>
  <si>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</si>
  <si>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</si>
  <si>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</si>
  <si>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</si>
  <si>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</si>
  <si>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</si>
  <si>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</si>
  <si>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</si>
  <si>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</si>
  <si>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</si>
  <si>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</si>
  <si>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</si>
  <si>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</si>
  <si>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</si>
  <si>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</si>
  <si>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</si>
  <si>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</si>
  <si>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</si>
  <si>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</si>
  <si>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</si>
  <si>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</si>
  <si>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</si>
  <si>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</si>
  <si>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</si>
  <si>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</si>
  <si>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</si>
  <si>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</si>
  <si>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</si>
  <si>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</si>
  <si>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</si>
  <si>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</si>
  <si>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</si>
  <si>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</si>
  <si>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</si>
  <si>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</si>
  <si>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</si>
  <si>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</si>
  <si>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</si>
  <si>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</si>
  <si>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</si>
  <si>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</si>
  <si>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</si>
  <si>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</si>
  <si>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</si>
  <si>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</si>
  <si>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</si>
  <si>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</si>
  <si>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</si>
  <si>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</si>
  <si>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</si>
  <si>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</si>
  <si>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</si>
  <si>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</si>
  <si>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</si>
  <si>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</si>
  <si>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</si>
  <si>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</si>
  <si>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</si>
  <si>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</si>
  <si>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</si>
  <si>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</si>
  <si>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</si>
  <si>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</si>
  <si>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</si>
  <si>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</si>
  <si>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</si>
  <si>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</si>
  <si>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</si>
  <si>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</si>
  <si>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</si>
  <si>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</si>
  <si>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</si>
  <si>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</si>
  <si>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</si>
  <si>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</si>
  <si>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</si>
  <si>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</si>
  <si>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</si>
  <si>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</si>
  <si>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</si>
  <si>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</si>
  <si>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</si>
  <si>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</si>
  <si>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</si>
  <si>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</si>
  <si>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</si>
  <si>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</si>
  <si>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</si>
  <si>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</si>
  <si>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</si>
  <si>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</si>
  <si>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</si>
  <si>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</si>
  <si>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</si>
  <si>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</si>
  <si>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</si>
  <si>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</si>
  <si>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</si>
  <si>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</si>
  <si>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</si>
  <si>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</si>
  <si>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</si>
  <si>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</si>
  <si>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</si>
  <si>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</si>
  <si>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</si>
  <si>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</si>
  <si>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</si>
  <si>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</si>
  <si>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</si>
  <si>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</si>
  <si>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</si>
  <si>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</si>
  <si>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</si>
  <si>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</si>
  <si>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</si>
  <si>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</si>
  <si>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</si>
  <si>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</si>
  <si>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</si>
  <si>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</si>
  <si>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</si>
  <si>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</si>
  <si>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</si>
  <si>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</si>
  <si>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</si>
  <si>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</si>
  <si>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</si>
  <si>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</si>
  <si>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</si>
  <si>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</si>
  <si>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</si>
  <si>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</si>
  <si>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</si>
  <si>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</si>
  <si>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</si>
  <si>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</si>
  <si>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</si>
  <si>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</si>
  <si>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</si>
  <si>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</si>
  <si>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</si>
  <si>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</si>
  <si>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</si>
  <si>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</si>
  <si>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</si>
  <si>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</si>
  <si>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</si>
  <si>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</si>
  <si>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</si>
  <si>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</si>
  <si>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</si>
  <si>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</si>
  <si>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</si>
  <si>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</si>
  <si>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</si>
  <si>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</si>
  <si>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</si>
  <si>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</si>
  <si>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</si>
  <si>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</si>
  <si>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</si>
  <si>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</si>
  <si>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</si>
  <si>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</si>
  <si>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</si>
  <si>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</si>
  <si>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</si>
  <si>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</si>
  <si>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</si>
  <si>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</si>
  <si>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</si>
  <si>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</si>
  <si>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</si>
  <si>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</si>
  <si>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</si>
  <si>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</si>
  <si>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</si>
  <si>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</si>
  <si>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</si>
  <si>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</si>
  <si>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</si>
  <si>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</si>
  <si>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</si>
  <si>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</si>
  <si>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</si>
  <si>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</si>
  <si>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</si>
  <si>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</si>
  <si>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</si>
  <si>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</si>
  <si>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</si>
  <si>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</si>
  <si>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</si>
  <si>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</si>
  <si>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</si>
  <si>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</si>
  <si>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</si>
  <si>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</si>
  <si>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</si>
  <si>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</si>
  <si>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</si>
  <si>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</si>
  <si>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</si>
  <si>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</si>
  <si>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</si>
  <si>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</si>
  <si>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</si>
  <si>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</si>
  <si>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</si>
  <si>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</si>
  <si>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</si>
  <si>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</si>
  <si>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</si>
  <si>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</si>
  <si>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</si>
  <si>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</si>
  <si>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</si>
  <si>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</si>
  <si>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</si>
  <si>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</si>
  <si>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</si>
  <si>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</si>
  <si>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</si>
  <si>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</si>
  <si>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</si>
  <si>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</si>
  <si>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</si>
  <si>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</si>
  <si>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</si>
  <si>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</si>
  <si>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</si>
  <si>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</si>
  <si>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</si>
  <si>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</si>
  <si>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</si>
  <si>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</si>
  <si>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</si>
  <si>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</si>
  <si>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</si>
  <si>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</si>
  <si>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</si>
  <si>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</si>
  <si>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</si>
  <si>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</si>
  <si>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</si>
  <si>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</si>
  <si>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</si>
  <si>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</si>
  <si>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</si>
  <si>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</si>
  <si>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</si>
  <si>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</si>
  <si>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</si>
  <si>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</si>
  <si>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</si>
  <si>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</si>
  <si>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</si>
  <si>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</si>
  <si>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</si>
  <si>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</si>
  <si>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</si>
  <si>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</si>
  <si>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</si>
  <si>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</si>
  <si>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</si>
  <si>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</si>
  <si>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</si>
  <si>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</si>
  <si>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</si>
  <si>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</si>
  <si>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</si>
  <si>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</si>
  <si>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</si>
  <si>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</si>
  <si>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</si>
  <si>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</si>
  <si>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</si>
  <si>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</si>
  <si>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</si>
  <si>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</si>
  <si>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</si>
  <si>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</si>
  <si>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</si>
  <si>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</si>
  <si>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</si>
  <si>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</si>
  <si>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</si>
  <si>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</si>
  <si>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</si>
  <si>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</si>
  <si>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</si>
  <si>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</si>
  <si>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</si>
  <si>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</si>
  <si>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</si>
  <si>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</si>
  <si>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</si>
  <si>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</si>
  <si>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</si>
  <si>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</si>
  <si>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</si>
  <si>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</si>
  <si>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</si>
  <si>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</si>
  <si>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</si>
  <si>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</si>
  <si>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</si>
  <si>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</si>
  <si>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</si>
  <si>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</si>
  <si>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</si>
  <si>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</si>
  <si>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</si>
  <si>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</si>
  <si>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</si>
  <si>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</si>
  <si>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се предприятие: ДЪБ АД     В ЛИКВИДАЦИЯ гр.ВРАЦА</t>
  </si>
  <si>
    <t>Име на отчитащото се предприятие: ДЪБ АД               В ЛИКВИДАЦИЯ  гр.ВРАЦА</t>
  </si>
  <si>
    <t>ЕИК по БУЛСТАТ 816089556</t>
  </si>
  <si>
    <t xml:space="preserve">Име на отчитащото се предприятие:ДЪБ АД  В ЛИКВИДАЦИЯ   </t>
  </si>
  <si>
    <t>И.Георгиев/</t>
  </si>
  <si>
    <t xml:space="preserve">  М.Цветкова/</t>
  </si>
  <si>
    <t>М.Цветкова</t>
  </si>
  <si>
    <t xml:space="preserve">                                                                                   /И.Георгиев/</t>
  </si>
  <si>
    <t>РГ-05-                           552</t>
  </si>
  <si>
    <t xml:space="preserve">Име на отчитащото се предприятие: ДЪБ АД </t>
  </si>
  <si>
    <t>Име на отчитащото се предприятие: ДЪБ АД</t>
  </si>
  <si>
    <t>1.ЕТ КАМ НИКОЛА СТОЙКОВ</t>
  </si>
  <si>
    <t xml:space="preserve"> по договор за </t>
  </si>
  <si>
    <t xml:space="preserve">краткосрочно </t>
  </si>
  <si>
    <t>кредитиране</t>
  </si>
  <si>
    <t>Отчетен период:31.12.2009/</t>
  </si>
  <si>
    <t>5.ТД НА НАП ВРАЦА ДДС</t>
  </si>
  <si>
    <t>6.ОБЩИНА ВРАЦА  ТБО, ДНИ</t>
  </si>
  <si>
    <t>7.ПЛАЩАНЕ АДВ</t>
  </si>
  <si>
    <t>8.ОДИТОР</t>
  </si>
  <si>
    <t>9.СД ВАЛИД</t>
  </si>
  <si>
    <t>10.ВИК</t>
  </si>
  <si>
    <t>11.ДОСТАВЧИЦИ</t>
  </si>
  <si>
    <t>Отчетен период: 01.01.2010 - 30.06 2010 г.</t>
  </si>
  <si>
    <t>Отчетен период:.І-во полугодие  2010 г.</t>
  </si>
  <si>
    <t>Дата на съставяне:07.07.2010 г.</t>
  </si>
  <si>
    <t>Дата на съставяне: 07.07.2010  г.</t>
  </si>
  <si>
    <t>И.Георгиев</t>
  </si>
  <si>
    <t>Отчетен период: І - во полугодие 2010 г.</t>
  </si>
  <si>
    <t>Отчетен период:30.06.2010 г.</t>
  </si>
  <si>
    <t xml:space="preserve">Дата на съставяне:07.07.2010 г.                                                      </t>
  </si>
  <si>
    <t xml:space="preserve"> Дата  на съставяне:07.07.2010 г.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</si>
</sst>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" xfId="0" applyFont="1" applyBorder="1" applyAlignment="1">
      <alignment horizontal="left"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workbookViewId="0" topLeftCell="A49">
      <selection activeCell="G82" sqref="G82"/>
    </sheetView>
  </sheetViews>
  <sheetFormatPr defaultColWidth="9.00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375" style="94" customWidth="1"/>
    <col min="6" max="6" width="10.625" style="94" customWidth="1"/>
    <col min="7" max="7" width="43.125" style="94" customWidth="1"/>
    <col min="8" max="8" width="10.625" style="94" customWidth="1"/>
    <col min="9" max="9" width="8.50390625" style="94" customWidth="1"/>
    <col min="10" max="10" width="9.875" style="94" customWidth="1"/>
    <col min="11" max="11" width="10.375" style="94" customWidth="1"/>
    <col min="12" max="12" width="10.625" style="98" customWidth="1"/>
    <col min="13" max="16384" width="9.37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24">
      <c r="A3" s="26" t="s">
        <v>503</v>
      </c>
      <c r="B3" s="26"/>
      <c r="C3" s="26"/>
      <c r="D3" s="29" t="s">
        <v>1</v>
      </c>
      <c r="E3" s="29"/>
      <c r="F3" s="29"/>
      <c r="G3" s="29"/>
      <c r="H3" s="120"/>
      <c r="I3" s="121" t="s">
        <v>2</v>
      </c>
      <c r="J3" s="27"/>
      <c r="K3" s="27"/>
      <c r="L3" s="28">
        <v>816089556</v>
      </c>
    </row>
    <row r="4" spans="1:12" ht="14.25">
      <c r="A4" s="26" t="s">
        <v>526</v>
      </c>
      <c r="B4" s="26"/>
      <c r="C4" s="26"/>
      <c r="D4" s="120"/>
      <c r="E4" s="120"/>
      <c r="F4" s="120"/>
      <c r="G4" s="120"/>
      <c r="H4" s="120"/>
      <c r="I4" s="122" t="s">
        <v>4</v>
      </c>
      <c r="J4" s="27"/>
      <c r="K4" s="120"/>
      <c r="L4" s="28">
        <v>552</v>
      </c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4" t="s">
        <v>10</v>
      </c>
      <c r="G7" s="90"/>
      <c r="H7" s="89" t="s">
        <v>8</v>
      </c>
      <c r="I7" s="134" t="s">
        <v>9</v>
      </c>
      <c r="J7" s="135"/>
      <c r="K7" s="136"/>
      <c r="L7" s="324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5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5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>
        <v>260</v>
      </c>
      <c r="E12" s="299">
        <f>C12+D12</f>
        <v>260</v>
      </c>
      <c r="F12" s="269"/>
      <c r="G12" s="127" t="s">
        <v>25</v>
      </c>
      <c r="H12" s="125" t="s">
        <v>26</v>
      </c>
      <c r="I12" s="269"/>
      <c r="J12" s="269">
        <v>62</v>
      </c>
      <c r="K12" s="299">
        <f>I12+J12</f>
        <v>62</v>
      </c>
      <c r="L12" s="269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>
        <v>298</v>
      </c>
      <c r="E13" s="299">
        <f aca="true" t="shared" si="0" ref="E13:E71">C13+D13</f>
        <v>298</v>
      </c>
      <c r="F13" s="269"/>
      <c r="G13" s="143" t="s">
        <v>29</v>
      </c>
      <c r="H13" s="125" t="s">
        <v>30</v>
      </c>
      <c r="I13" s="270"/>
      <c r="J13" s="270">
        <v>62</v>
      </c>
      <c r="K13" s="299">
        <f>I13+J13</f>
        <v>62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491</v>
      </c>
      <c r="B16" s="36" t="s">
        <v>40</v>
      </c>
      <c r="C16" s="260"/>
      <c r="D16" s="298"/>
      <c r="E16" s="299">
        <f t="shared" si="0"/>
        <v>0</v>
      </c>
      <c r="F16" s="269"/>
      <c r="G16" s="144" t="s">
        <v>41</v>
      </c>
      <c r="H16" s="130" t="s">
        <v>42</v>
      </c>
      <c r="I16" s="268">
        <f>I15+I12</f>
        <v>0</v>
      </c>
      <c r="J16" s="268">
        <f>J15+J12</f>
        <v>62</v>
      </c>
      <c r="K16" s="268">
        <f>K15+K12</f>
        <v>62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492</v>
      </c>
      <c r="B17" s="99" t="s">
        <v>44</v>
      </c>
      <c r="C17" s="260"/>
      <c r="D17" s="298">
        <v>2</v>
      </c>
      <c r="E17" s="299">
        <f t="shared" si="0"/>
        <v>2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493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-6</v>
      </c>
      <c r="K18" s="299">
        <f>I18+J18</f>
        <v>-6</v>
      </c>
      <c r="L18" s="308"/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>
        <v>-40</v>
      </c>
      <c r="K19" s="299">
        <f>I19+J19</f>
        <v>-40</v>
      </c>
      <c r="L19" s="308"/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560</v>
      </c>
      <c r="E21" s="299">
        <f t="shared" si="0"/>
        <v>560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162</v>
      </c>
      <c r="K23" s="302">
        <f>I23+J23</f>
        <v>162</v>
      </c>
      <c r="L23" s="307"/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162</v>
      </c>
      <c r="K24" s="309">
        <f>K23+K22</f>
        <v>162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178</v>
      </c>
      <c r="K26" s="268">
        <f>K24+K18+K16+K19</f>
        <v>178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>
        <v>263</v>
      </c>
      <c r="K29" s="299">
        <f aca="true" t="shared" si="1" ref="K29:K39">I29+J29</f>
        <v>263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/>
      <c r="K34" s="299">
        <f t="shared" si="1"/>
        <v>0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560</v>
      </c>
      <c r="E36" s="299">
        <f t="shared" si="0"/>
        <v>560</v>
      </c>
      <c r="F36" s="263">
        <f>F35+F28+F21</f>
        <v>0</v>
      </c>
      <c r="G36" s="127" t="s">
        <v>106</v>
      </c>
      <c r="H36" s="125" t="s">
        <v>107</v>
      </c>
      <c r="I36" s="269"/>
      <c r="J36" s="269">
        <v>44</v>
      </c>
      <c r="K36" s="299">
        <f t="shared" si="1"/>
        <v>44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36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>
        <v>3</v>
      </c>
      <c r="K38" s="299">
        <f t="shared" si="1"/>
        <v>3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>
        <v>72</v>
      </c>
      <c r="K39" s="299">
        <f t="shared" si="1"/>
        <v>72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0</v>
      </c>
      <c r="J40" s="268">
        <f>SUM(J29:J39)</f>
        <v>382</v>
      </c>
      <c r="K40" s="268">
        <f>SUM(K29:K39)</f>
        <v>382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>
        <v>1</v>
      </c>
      <c r="K43" s="299">
        <f aca="true" t="shared" si="2" ref="K43:K50">I43+J43</f>
        <v>1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/>
      <c r="K46" s="299">
        <f t="shared" si="2"/>
        <v>0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>
        <v>6</v>
      </c>
      <c r="E47" s="299">
        <f t="shared" si="0"/>
        <v>6</v>
      </c>
      <c r="F47" s="260"/>
      <c r="G47" s="128" t="s">
        <v>139</v>
      </c>
      <c r="H47" s="125" t="s">
        <v>128</v>
      </c>
      <c r="I47" s="269"/>
      <c r="J47" s="269">
        <v>0</v>
      </c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/>
      <c r="E48" s="299">
        <f t="shared" si="0"/>
        <v>0</v>
      </c>
      <c r="F48" s="260"/>
      <c r="G48" s="128" t="s">
        <v>142</v>
      </c>
      <c r="H48" s="125" t="s">
        <v>143</v>
      </c>
      <c r="I48" s="269"/>
      <c r="J48" s="269">
        <v>5</v>
      </c>
      <c r="K48" s="299">
        <f t="shared" si="2"/>
        <v>5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>
        <v>2</v>
      </c>
      <c r="K49" s="299">
        <f t="shared" si="2"/>
        <v>2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8</v>
      </c>
      <c r="K51" s="309">
        <f>SUM(K43:K50)</f>
        <v>8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/>
      <c r="D52" s="260">
        <v>2</v>
      </c>
      <c r="E52" s="299">
        <f t="shared" si="0"/>
        <v>2</v>
      </c>
      <c r="F52" s="260"/>
      <c r="G52" s="148" t="s">
        <v>157</v>
      </c>
      <c r="H52" s="130" t="s">
        <v>158</v>
      </c>
      <c r="I52" s="268">
        <f>I40+I51</f>
        <v>0</v>
      </c>
      <c r="J52" s="268">
        <f>J40+J51</f>
        <v>390</v>
      </c>
      <c r="K52" s="268">
        <f>K40+K51</f>
        <v>390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0</v>
      </c>
      <c r="D53" s="263">
        <f>SUM(D47:D52)</f>
        <v>8</v>
      </c>
      <c r="E53" s="299">
        <f t="shared" si="0"/>
        <v>8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/>
      <c r="E68" s="299">
        <f t="shared" si="0"/>
        <v>0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0</v>
      </c>
      <c r="E69" s="299">
        <f t="shared" si="0"/>
        <v>0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0</v>
      </c>
      <c r="D70" s="268">
        <f>D69+D65+D53+D44</f>
        <v>8</v>
      </c>
      <c r="E70" s="299">
        <f t="shared" si="0"/>
        <v>8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0</v>
      </c>
      <c r="D71" s="263">
        <f>D70+D36</f>
        <v>568</v>
      </c>
      <c r="E71" s="299">
        <f t="shared" si="0"/>
        <v>568</v>
      </c>
      <c r="F71" s="263">
        <f>F70+F36</f>
        <v>0</v>
      </c>
      <c r="G71" s="132" t="s">
        <v>191</v>
      </c>
      <c r="H71" s="131" t="s">
        <v>192</v>
      </c>
      <c r="I71" s="268">
        <f>I52+I26</f>
        <v>0</v>
      </c>
      <c r="J71" s="268">
        <f>J52+J26</f>
        <v>568</v>
      </c>
      <c r="K71" s="268">
        <f>K52+K26</f>
        <v>568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489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529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 t="s">
        <v>509</v>
      </c>
      <c r="E76" s="275"/>
      <c r="F76" s="115"/>
      <c r="G76" s="276" t="s">
        <v>530</v>
      </c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0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22">
      <selection activeCell="G33" sqref="G33"/>
    </sheetView>
  </sheetViews>
  <sheetFormatPr defaultColWidth="9.0039062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25.5">
      <c r="A3" s="4" t="s">
        <v>504</v>
      </c>
      <c r="B3" s="4"/>
      <c r="C3" s="6"/>
      <c r="D3" s="6" t="s">
        <v>1</v>
      </c>
      <c r="E3" s="2"/>
      <c r="F3" s="121" t="s">
        <v>505</v>
      </c>
      <c r="G3" s="155"/>
      <c r="H3" s="27"/>
    </row>
    <row r="4" spans="1:8" ht="15">
      <c r="A4" s="4" t="s">
        <v>527</v>
      </c>
      <c r="B4" s="4"/>
      <c r="C4" s="155"/>
      <c r="D4" s="155"/>
      <c r="E4" s="16"/>
      <c r="F4" s="122" t="s">
        <v>4</v>
      </c>
      <c r="G4" s="155"/>
      <c r="H4" s="27">
        <v>552</v>
      </c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4</v>
      </c>
      <c r="D10" s="159"/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/>
      <c r="D11" s="159"/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>
        <v>2</v>
      </c>
      <c r="D12" s="159"/>
      <c r="E12" s="7" t="s">
        <v>399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/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/>
      <c r="D14" s="159"/>
      <c r="E14" s="7" t="s">
        <v>225</v>
      </c>
      <c r="F14" s="42" t="s">
        <v>226</v>
      </c>
      <c r="G14" s="159"/>
      <c r="H14" s="159"/>
    </row>
    <row r="15" spans="1:8" ht="25.5">
      <c r="A15" s="65" t="s">
        <v>227</v>
      </c>
      <c r="B15" s="46" t="s">
        <v>228</v>
      </c>
      <c r="C15" s="159"/>
      <c r="D15" s="159"/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6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6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6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>
        <v>3</v>
      </c>
      <c r="D24" s="159"/>
      <c r="E24" s="7" t="s">
        <v>206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>
        <v>1</v>
      </c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18</v>
      </c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3</v>
      </c>
      <c r="D27" s="159"/>
      <c r="E27" s="7" t="s">
        <v>264</v>
      </c>
      <c r="F27" s="42" t="s">
        <v>265</v>
      </c>
      <c r="G27" s="159"/>
      <c r="H27" s="159"/>
    </row>
    <row r="28" spans="1:8" ht="12.75">
      <c r="A28" s="7" t="s">
        <v>266</v>
      </c>
      <c r="B28" s="42" t="s">
        <v>228</v>
      </c>
      <c r="C28" s="159">
        <v>9</v>
      </c>
      <c r="D28" s="159"/>
      <c r="E28" s="7" t="s">
        <v>267</v>
      </c>
      <c r="F28" s="42" t="s">
        <v>268</v>
      </c>
      <c r="G28" s="159">
        <v>1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>
        <v>1</v>
      </c>
      <c r="H29" s="160"/>
    </row>
    <row r="30" spans="1:8" ht="25.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>
        <v>7</v>
      </c>
      <c r="D31" s="159"/>
      <c r="E31" s="24" t="s">
        <v>276</v>
      </c>
      <c r="F31" s="75" t="s">
        <v>238</v>
      </c>
      <c r="G31" s="141">
        <f>+G24+G28+G30</f>
        <v>1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41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40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40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47</v>
      </c>
      <c r="D36" s="23">
        <f>+D35+D34+D32+D21+D20+D18</f>
        <v>0</v>
      </c>
      <c r="E36" s="171" t="s">
        <v>285</v>
      </c>
      <c r="F36" s="167" t="s">
        <v>286</v>
      </c>
      <c r="G36" s="161">
        <f>+G35+G31+G20+G17</f>
        <v>47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490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528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 t="s">
        <v>509</v>
      </c>
      <c r="D40" s="297"/>
      <c r="E40" s="2" t="s">
        <v>510</v>
      </c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workbookViewId="0" topLeftCell="A31">
      <selection activeCell="A57" sqref="A57"/>
    </sheetView>
  </sheetViews>
  <sheetFormatPr defaultColWidth="9.00390625" defaultRowHeight="12.75"/>
  <cols>
    <col min="1" max="1" width="63.375" style="229" customWidth="1"/>
    <col min="2" max="2" width="12.00390625" style="229" customWidth="1"/>
    <col min="3" max="3" width="12.375" style="229" customWidth="1"/>
    <col min="4" max="4" width="11.375" style="229" customWidth="1"/>
    <col min="5" max="5" width="9.375" style="229" customWidth="1"/>
    <col min="6" max="6" width="10.125" style="229" bestFit="1" customWidth="1"/>
    <col min="7" max="16384" width="9.37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506</v>
      </c>
      <c r="B3" s="26"/>
      <c r="C3" s="77" t="s">
        <v>1</v>
      </c>
      <c r="D3" s="234"/>
      <c r="E3" s="233"/>
      <c r="F3" s="233"/>
    </row>
    <row r="4" spans="1:6" ht="15.75" customHeight="1">
      <c r="A4" s="26" t="s">
        <v>531</v>
      </c>
      <c r="B4" s="26"/>
      <c r="C4" s="235"/>
      <c r="D4" s="233"/>
      <c r="E4" s="316" t="s">
        <v>2</v>
      </c>
      <c r="F4" s="233">
        <v>816089556</v>
      </c>
    </row>
    <row r="5" spans="1:6" ht="15.75" customHeight="1">
      <c r="A5" s="26"/>
      <c r="B5" s="26"/>
      <c r="C5" s="235"/>
      <c r="D5" s="122" t="s">
        <v>4</v>
      </c>
      <c r="E5" s="27"/>
      <c r="F5" s="233">
        <v>552</v>
      </c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/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0</v>
      </c>
    </row>
    <row r="21" spans="1:4" ht="12.75">
      <c r="A21" s="246" t="s">
        <v>314</v>
      </c>
      <c r="B21" s="247" t="s">
        <v>315</v>
      </c>
      <c r="C21" s="227"/>
      <c r="D21" s="227"/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3</v>
      </c>
      <c r="D23" s="227"/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486</v>
      </c>
      <c r="B25" s="247" t="s">
        <v>322</v>
      </c>
      <c r="C25" s="227"/>
      <c r="D25" s="227"/>
    </row>
    <row r="26" spans="1:4" ht="12.75">
      <c r="A26" s="246" t="s">
        <v>487</v>
      </c>
      <c r="B26" s="247" t="s">
        <v>323</v>
      </c>
      <c r="C26" s="227"/>
      <c r="D26" s="227"/>
    </row>
    <row r="27" spans="1:4" ht="12.75">
      <c r="A27" s="246" t="s">
        <v>488</v>
      </c>
      <c r="B27" s="247" t="s">
        <v>324</v>
      </c>
      <c r="C27" s="227"/>
      <c r="D27" s="227"/>
    </row>
    <row r="28" spans="1:4" ht="12.75">
      <c r="A28" s="248" t="s">
        <v>325</v>
      </c>
      <c r="B28" s="249" t="s">
        <v>326</v>
      </c>
      <c r="C28" s="228">
        <f>SUM(C21:C27)</f>
        <v>3</v>
      </c>
      <c r="D28" s="228">
        <f>SUM(D21:D27)</f>
        <v>0</v>
      </c>
    </row>
    <row r="29" spans="1:4" ht="12.75">
      <c r="A29" s="250" t="s">
        <v>327</v>
      </c>
      <c r="B29" s="244" t="s">
        <v>328</v>
      </c>
      <c r="C29" s="228">
        <f>+C20-C28</f>
        <v>-3</v>
      </c>
      <c r="D29" s="228">
        <f>+D20-D28</f>
        <v>0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32</v>
      </c>
      <c r="D31" s="227"/>
    </row>
    <row r="32" spans="1:4" ht="12.75">
      <c r="A32" s="246" t="s">
        <v>332</v>
      </c>
      <c r="B32" s="247" t="s">
        <v>333</v>
      </c>
      <c r="C32" s="227">
        <v>2</v>
      </c>
      <c r="D32" s="227"/>
    </row>
    <row r="33" spans="1:4" ht="12.75">
      <c r="A33" s="246" t="s">
        <v>334</v>
      </c>
      <c r="B33" s="247" t="s">
        <v>335</v>
      </c>
      <c r="C33" s="227"/>
      <c r="D33" s="227"/>
    </row>
    <row r="34" spans="1:4" ht="12.75">
      <c r="A34" s="248" t="s">
        <v>312</v>
      </c>
      <c r="B34" s="245" t="s">
        <v>336</v>
      </c>
      <c r="C34" s="228">
        <f>SUM(C31:C33)</f>
        <v>34</v>
      </c>
      <c r="D34" s="228">
        <f>SUM(D31:D33)</f>
        <v>0</v>
      </c>
    </row>
    <row r="35" spans="1:4" ht="12.75">
      <c r="A35" s="246" t="s">
        <v>337</v>
      </c>
      <c r="B35" s="247" t="s">
        <v>338</v>
      </c>
      <c r="C35" s="227">
        <v>4</v>
      </c>
      <c r="D35" s="227"/>
    </row>
    <row r="36" spans="1:4" ht="12.75">
      <c r="A36" s="246" t="s">
        <v>339</v>
      </c>
      <c r="B36" s="247" t="s">
        <v>340</v>
      </c>
      <c r="C36" s="227">
        <v>15</v>
      </c>
      <c r="D36" s="227"/>
    </row>
    <row r="37" spans="1:4" ht="12.75">
      <c r="A37" s="246" t="s">
        <v>341</v>
      </c>
      <c r="B37" s="247" t="s">
        <v>342</v>
      </c>
      <c r="C37" s="227"/>
      <c r="D37" s="227"/>
    </row>
    <row r="38" spans="1:4" ht="12.75">
      <c r="A38" s="246" t="s">
        <v>343</v>
      </c>
      <c r="B38" s="247" t="s">
        <v>344</v>
      </c>
      <c r="C38" s="227">
        <v>12</v>
      </c>
      <c r="D38" s="227"/>
    </row>
    <row r="39" spans="1:4" ht="12.75">
      <c r="A39" s="248" t="s">
        <v>325</v>
      </c>
      <c r="B39" s="249" t="s">
        <v>345</v>
      </c>
      <c r="C39" s="228">
        <f>SUM(C35:C38)</f>
        <v>31</v>
      </c>
      <c r="D39" s="228">
        <f>SUM(D35:D38)</f>
        <v>0</v>
      </c>
    </row>
    <row r="40" spans="1:4" ht="12.75">
      <c r="A40" s="250" t="s">
        <v>346</v>
      </c>
      <c r="B40" s="244" t="s">
        <v>347</v>
      </c>
      <c r="C40" s="228">
        <f>+C34-C39</f>
        <v>3</v>
      </c>
      <c r="D40" s="228">
        <f>+D34-D39</f>
        <v>0</v>
      </c>
    </row>
    <row r="41" spans="1:4" ht="12.75">
      <c r="A41" s="252" t="s">
        <v>348</v>
      </c>
      <c r="B41" s="249" t="s">
        <v>349</v>
      </c>
      <c r="C41" s="228">
        <f>+C29+C40</f>
        <v>0</v>
      </c>
      <c r="D41" s="228">
        <f>+D29+D40</f>
        <v>0</v>
      </c>
    </row>
    <row r="42" spans="1:4" ht="12.75">
      <c r="A42" s="252" t="s">
        <v>350</v>
      </c>
      <c r="B42" s="249" t="s">
        <v>351</v>
      </c>
      <c r="C42" s="228">
        <f>+D43</f>
        <v>0</v>
      </c>
      <c r="D42" s="227"/>
    </row>
    <row r="43" spans="1:11" s="231" customFormat="1" ht="13.5" thickBot="1">
      <c r="A43" s="252" t="s">
        <v>352</v>
      </c>
      <c r="B43" s="244" t="s">
        <v>353</v>
      </c>
      <c r="C43" s="228">
        <f>+C41+C42</f>
        <v>0</v>
      </c>
      <c r="D43" s="228">
        <f>+D41+D42</f>
        <v>0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494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 t="s">
        <v>508</v>
      </c>
      <c r="B48" s="81"/>
      <c r="C48" s="234" t="s">
        <v>507</v>
      </c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534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10">
      <selection activeCell="B8" sqref="B8:B9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512</v>
      </c>
      <c r="C3" s="22"/>
      <c r="D3" s="22"/>
      <c r="E3" s="22" t="s">
        <v>1</v>
      </c>
      <c r="G3" s="107" t="s">
        <v>505</v>
      </c>
      <c r="H3" s="27"/>
    </row>
    <row r="4" spans="1:8" ht="15.75">
      <c r="A4" s="18"/>
      <c r="B4" s="26" t="s">
        <v>518</v>
      </c>
      <c r="C4" s="17"/>
      <c r="D4" s="17"/>
      <c r="E4" s="17"/>
      <c r="F4" s="17"/>
      <c r="G4" s="108" t="s">
        <v>511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498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3"/>
      <c r="D8" s="254"/>
      <c r="E8" s="254"/>
      <c r="F8" s="253"/>
      <c r="G8" s="254"/>
    </row>
    <row r="9" spans="1:7" ht="12.75">
      <c r="A9" s="7" t="s">
        <v>364</v>
      </c>
      <c r="B9" s="7"/>
      <c r="C9" s="253"/>
      <c r="D9" s="254"/>
      <c r="E9" s="254"/>
      <c r="F9" s="253"/>
      <c r="G9" s="254"/>
    </row>
    <row r="10" spans="1:7" ht="12.75">
      <c r="A10" s="7" t="s">
        <v>365</v>
      </c>
      <c r="B10" s="7"/>
      <c r="C10" s="253"/>
      <c r="D10" s="254"/>
      <c r="E10" s="254"/>
      <c r="F10" s="253"/>
      <c r="G10" s="254"/>
    </row>
    <row r="11" spans="1:7" ht="12.75">
      <c r="A11" s="7" t="s">
        <v>366</v>
      </c>
      <c r="B11" s="7"/>
      <c r="C11" s="253"/>
      <c r="D11" s="254"/>
      <c r="E11" s="254"/>
      <c r="F11" s="253"/>
      <c r="G11" s="254"/>
    </row>
    <row r="12" spans="1:7" ht="12.75">
      <c r="A12" s="7" t="s">
        <v>367</v>
      </c>
      <c r="B12" s="7"/>
      <c r="C12" s="253"/>
      <c r="D12" s="254"/>
      <c r="E12" s="254"/>
      <c r="F12" s="253"/>
      <c r="G12" s="254"/>
    </row>
    <row r="13" spans="1:7" ht="12.75">
      <c r="A13" s="7" t="s">
        <v>368</v>
      </c>
      <c r="B13" s="7"/>
      <c r="C13" s="253"/>
      <c r="D13" s="254"/>
      <c r="E13" s="254"/>
      <c r="F13" s="253"/>
      <c r="G13" s="254"/>
    </row>
    <row r="14" spans="1:7" ht="12.75">
      <c r="A14" s="7" t="s">
        <v>369</v>
      </c>
      <c r="B14" s="7"/>
      <c r="C14" s="253"/>
      <c r="D14" s="254"/>
      <c r="E14" s="254"/>
      <c r="F14" s="25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499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388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tabSelected="1" workbookViewId="0" topLeftCell="A7">
      <selection activeCell="A41" sqref="A41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.75">
      <c r="A1" s="318" t="s">
        <v>389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15.75">
      <c r="A3" s="26" t="s">
        <v>513</v>
      </c>
      <c r="B3" s="320"/>
      <c r="C3" s="320" t="s">
        <v>1</v>
      </c>
      <c r="D3" s="320"/>
      <c r="E3" s="121" t="s">
        <v>505</v>
      </c>
      <c r="F3" s="121"/>
      <c r="G3" s="12"/>
    </row>
    <row r="4" spans="1:7" ht="12.75" customHeight="1">
      <c r="A4" s="26" t="s">
        <v>532</v>
      </c>
      <c r="B4" s="321"/>
      <c r="C4" s="322"/>
      <c r="D4" s="321"/>
      <c r="E4" s="122" t="s">
        <v>4</v>
      </c>
      <c r="F4" s="122">
        <v>552</v>
      </c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84">
      <c r="A6" s="255" t="s">
        <v>390</v>
      </c>
      <c r="B6" s="256" t="s">
        <v>485</v>
      </c>
      <c r="C6" s="119" t="s">
        <v>484</v>
      </c>
      <c r="D6" s="84" t="s">
        <v>393</v>
      </c>
      <c r="E6" s="119" t="s">
        <v>391</v>
      </c>
      <c r="F6" s="119" t="s">
        <v>392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394</v>
      </c>
      <c r="G7" s="13"/>
    </row>
    <row r="8" spans="1:7" ht="12.75">
      <c r="A8" s="85" t="s">
        <v>514</v>
      </c>
      <c r="B8" s="253">
        <v>223</v>
      </c>
      <c r="C8" s="253">
        <v>40</v>
      </c>
      <c r="D8" s="254" t="s">
        <v>515</v>
      </c>
      <c r="E8" s="253"/>
      <c r="F8" s="7">
        <f aca="true" t="shared" si="0" ref="F8:F28">+B8+C8-E8</f>
        <v>263</v>
      </c>
      <c r="G8" s="10"/>
    </row>
    <row r="9" spans="1:7" ht="12.75">
      <c r="A9" s="7" t="s">
        <v>364</v>
      </c>
      <c r="B9" s="253"/>
      <c r="C9" s="253"/>
      <c r="D9" s="254" t="s">
        <v>516</v>
      </c>
      <c r="E9" s="253"/>
      <c r="F9" s="7">
        <f t="shared" si="0"/>
        <v>0</v>
      </c>
      <c r="G9" s="10"/>
    </row>
    <row r="10" spans="1:7" ht="12.75">
      <c r="A10" s="7" t="s">
        <v>365</v>
      </c>
      <c r="B10" s="253"/>
      <c r="C10" s="253"/>
      <c r="D10" s="254" t="s">
        <v>517</v>
      </c>
      <c r="E10" s="253"/>
      <c r="F10" s="7">
        <f t="shared" si="0"/>
        <v>0</v>
      </c>
      <c r="G10" s="10"/>
    </row>
    <row r="11" spans="1:7" ht="12.75">
      <c r="A11" s="7" t="s">
        <v>366</v>
      </c>
      <c r="B11" s="253"/>
      <c r="C11" s="253"/>
      <c r="D11" s="254"/>
      <c r="E11" s="253"/>
      <c r="F11" s="7">
        <f t="shared" si="0"/>
        <v>0</v>
      </c>
      <c r="G11" s="10"/>
    </row>
    <row r="12" spans="1:7" ht="12.75">
      <c r="A12" s="7" t="s">
        <v>519</v>
      </c>
      <c r="B12" s="253">
        <v>6</v>
      </c>
      <c r="C12" s="253"/>
      <c r="D12" s="254"/>
      <c r="E12" s="253"/>
      <c r="F12" s="7">
        <f t="shared" si="0"/>
        <v>6</v>
      </c>
      <c r="G12" s="10"/>
    </row>
    <row r="13" spans="1:7" ht="12.75">
      <c r="A13" s="323" t="s">
        <v>520</v>
      </c>
      <c r="B13" s="253">
        <v>38</v>
      </c>
      <c r="C13" s="253"/>
      <c r="D13" s="254"/>
      <c r="E13" s="253"/>
      <c r="F13" s="7">
        <f t="shared" si="0"/>
        <v>38</v>
      </c>
      <c r="G13" s="10"/>
    </row>
    <row r="14" spans="1:7" ht="12.75">
      <c r="A14" s="7" t="s">
        <v>521</v>
      </c>
      <c r="B14" s="253">
        <v>70</v>
      </c>
      <c r="C14" s="253"/>
      <c r="D14" s="254"/>
      <c r="E14" s="253"/>
      <c r="F14" s="7">
        <f t="shared" si="0"/>
        <v>70</v>
      </c>
      <c r="G14" s="10"/>
    </row>
    <row r="15" spans="1:7" ht="12.75">
      <c r="A15" s="7" t="s">
        <v>522</v>
      </c>
      <c r="B15" s="253">
        <v>2</v>
      </c>
      <c r="C15" s="253"/>
      <c r="D15" s="254"/>
      <c r="E15" s="253"/>
      <c r="F15" s="7">
        <f t="shared" si="0"/>
        <v>2</v>
      </c>
      <c r="G15" s="10"/>
    </row>
    <row r="16" spans="1:7" ht="12.75">
      <c r="A16" s="7" t="s">
        <v>523</v>
      </c>
      <c r="B16" s="253">
        <v>1</v>
      </c>
      <c r="C16" s="253"/>
      <c r="D16" s="254"/>
      <c r="E16" s="253"/>
      <c r="F16" s="7">
        <f t="shared" si="0"/>
        <v>1</v>
      </c>
      <c r="G16" s="10"/>
    </row>
    <row r="17" spans="1:7" ht="12.75">
      <c r="A17" s="7" t="s">
        <v>524</v>
      </c>
      <c r="B17" s="253">
        <v>1</v>
      </c>
      <c r="C17" s="253">
        <v>1</v>
      </c>
      <c r="D17" s="254"/>
      <c r="E17" s="253"/>
      <c r="F17" s="7">
        <f t="shared" si="0"/>
        <v>2</v>
      </c>
      <c r="G17" s="10"/>
    </row>
    <row r="18" spans="1:7" ht="12.75">
      <c r="A18" s="7" t="s">
        <v>525</v>
      </c>
      <c r="B18" s="253">
        <v>1</v>
      </c>
      <c r="C18" s="253"/>
      <c r="D18" s="254"/>
      <c r="E18" s="253"/>
      <c r="F18" s="7">
        <f t="shared" si="0"/>
        <v>1</v>
      </c>
      <c r="G18" s="10"/>
    </row>
    <row r="19" spans="1:7" ht="12.75">
      <c r="A19" s="7" t="s">
        <v>374</v>
      </c>
      <c r="B19" s="253"/>
      <c r="C19" s="253"/>
      <c r="D19" s="254"/>
      <c r="E19" s="253"/>
      <c r="F19" s="7">
        <f t="shared" si="0"/>
        <v>0</v>
      </c>
      <c r="G19" s="10"/>
    </row>
    <row r="20" spans="1:7" ht="12.75">
      <c r="A20" s="7" t="s">
        <v>375</v>
      </c>
      <c r="B20" s="253"/>
      <c r="C20" s="253"/>
      <c r="D20" s="254"/>
      <c r="E20" s="253"/>
      <c r="F20" s="7">
        <f t="shared" si="0"/>
        <v>0</v>
      </c>
      <c r="G20" s="10"/>
    </row>
    <row r="21" spans="1:7" ht="12.75">
      <c r="A21" s="7" t="s">
        <v>376</v>
      </c>
      <c r="B21" s="253"/>
      <c r="C21" s="253"/>
      <c r="D21" s="254"/>
      <c r="E21" s="253"/>
      <c r="F21" s="7">
        <f t="shared" si="0"/>
        <v>0</v>
      </c>
      <c r="G21" s="10"/>
    </row>
    <row r="22" spans="1:7" ht="12.75">
      <c r="A22" s="7" t="s">
        <v>377</v>
      </c>
      <c r="B22" s="253"/>
      <c r="C22" s="253"/>
      <c r="D22" s="254"/>
      <c r="E22" s="253"/>
      <c r="F22" s="7">
        <f t="shared" si="0"/>
        <v>0</v>
      </c>
      <c r="G22" s="10"/>
    </row>
    <row r="23" spans="1:7" ht="12.75">
      <c r="A23" s="7" t="s">
        <v>378</v>
      </c>
      <c r="B23" s="253"/>
      <c r="C23" s="253"/>
      <c r="D23" s="254"/>
      <c r="E23" s="253"/>
      <c r="F23" s="7">
        <f t="shared" si="0"/>
        <v>0</v>
      </c>
      <c r="G23" s="10"/>
    </row>
    <row r="24" spans="1:7" ht="12.75">
      <c r="A24" s="7" t="s">
        <v>379</v>
      </c>
      <c r="B24" s="253"/>
      <c r="C24" s="253"/>
      <c r="D24" s="254"/>
      <c r="E24" s="253"/>
      <c r="F24" s="7">
        <f t="shared" si="0"/>
        <v>0</v>
      </c>
      <c r="G24" s="10"/>
    </row>
    <row r="25" spans="1:7" ht="12.75">
      <c r="A25" s="7" t="s">
        <v>380</v>
      </c>
      <c r="B25" s="253"/>
      <c r="C25" s="253"/>
      <c r="D25" s="254"/>
      <c r="E25" s="253"/>
      <c r="F25" s="7">
        <f t="shared" si="0"/>
        <v>0</v>
      </c>
      <c r="G25" s="10"/>
    </row>
    <row r="26" spans="1:7" ht="12.75">
      <c r="A26" s="7" t="s">
        <v>381</v>
      </c>
      <c r="B26" s="253"/>
      <c r="C26" s="253"/>
      <c r="D26" s="254"/>
      <c r="E26" s="253"/>
      <c r="F26" s="7">
        <f t="shared" si="0"/>
        <v>0</v>
      </c>
      <c r="G26" s="10"/>
    </row>
    <row r="27" spans="1:7" ht="12.75">
      <c r="A27" s="7" t="s">
        <v>382</v>
      </c>
      <c r="B27" s="253"/>
      <c r="C27" s="253"/>
      <c r="D27" s="254"/>
      <c r="E27" s="253"/>
      <c r="F27" s="7">
        <f t="shared" si="0"/>
        <v>0</v>
      </c>
      <c r="G27" s="10"/>
    </row>
    <row r="28" spans="1:7" ht="12.75">
      <c r="A28" s="7" t="s">
        <v>395</v>
      </c>
      <c r="B28" s="253"/>
      <c r="C28" s="253"/>
      <c r="D28" s="254"/>
      <c r="E28" s="253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342</v>
      </c>
      <c r="C29" s="7">
        <f>SUM(C8:C28)</f>
        <v>41</v>
      </c>
      <c r="D29" s="254"/>
      <c r="E29" s="7">
        <f>SUM(E8:E28)</f>
        <v>0</v>
      </c>
      <c r="F29" s="7">
        <f>SUM(F8:F28)</f>
        <v>383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396</v>
      </c>
      <c r="B31" s="55"/>
      <c r="C31" s="55"/>
      <c r="D31" s="55"/>
      <c r="E31" s="55"/>
      <c r="F31" s="55"/>
      <c r="G31" s="10"/>
    </row>
    <row r="32" spans="1:7" ht="12.75">
      <c r="A32" s="326" t="s">
        <v>397</v>
      </c>
      <c r="B32" s="326"/>
      <c r="C32" s="326"/>
      <c r="D32" s="326"/>
      <c r="E32" s="326"/>
      <c r="F32" s="326"/>
      <c r="G32" s="10"/>
    </row>
    <row r="33" spans="1:7" ht="12.75">
      <c r="A33" s="326" t="s">
        <v>398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500</v>
      </c>
      <c r="B34" s="328"/>
      <c r="C34" s="328"/>
      <c r="D34" s="328"/>
      <c r="E34" s="328"/>
      <c r="F34" s="328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533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5"/>
  <sheetViews>
    <sheetView workbookViewId="0" topLeftCell="A4">
      <selection activeCell="D39" sqref="D39"/>
    </sheetView>
  </sheetViews>
  <sheetFormatPr defaultColWidth="9.00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375" style="222" customWidth="1"/>
    <col min="6" max="6" width="13.50390625" style="188" customWidth="1"/>
    <col min="7" max="7" width="17.50390625" style="188" customWidth="1"/>
    <col min="8" max="8" width="10.50390625" style="222" customWidth="1"/>
    <col min="9" max="9" width="10.875" style="222" customWidth="1"/>
    <col min="10" max="16384" width="10.625" style="180" customWidth="1"/>
  </cols>
  <sheetData>
    <row r="1" spans="1:10" ht="12.75">
      <c r="A1" s="176" t="s">
        <v>400</v>
      </c>
      <c r="B1" s="177"/>
      <c r="C1" s="177"/>
      <c r="D1" s="177"/>
      <c r="E1" s="177"/>
      <c r="F1" s="178"/>
      <c r="G1" s="177"/>
      <c r="H1" s="177"/>
      <c r="I1" s="179" t="s">
        <v>401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402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2" t="s">
        <v>403</v>
      </c>
      <c r="B6" s="332"/>
      <c r="C6" s="332"/>
      <c r="D6" s="332"/>
      <c r="E6" s="332"/>
      <c r="F6" s="332"/>
      <c r="G6" s="332" t="s">
        <v>404</v>
      </c>
      <c r="H6" s="333"/>
      <c r="I6" s="333"/>
    </row>
    <row r="7" spans="1:9" s="187" customFormat="1" ht="48">
      <c r="A7" s="186" t="s">
        <v>405</v>
      </c>
      <c r="B7" s="186" t="s">
        <v>199</v>
      </c>
      <c r="C7" s="186" t="s">
        <v>406</v>
      </c>
      <c r="D7" s="186" t="s">
        <v>407</v>
      </c>
      <c r="E7" s="186" t="s">
        <v>407</v>
      </c>
      <c r="F7" s="186" t="s">
        <v>408</v>
      </c>
      <c r="G7" s="186" t="s">
        <v>409</v>
      </c>
      <c r="H7" s="186" t="s">
        <v>410</v>
      </c>
      <c r="I7" s="186" t="s">
        <v>411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412</v>
      </c>
      <c r="H8" s="186">
        <v>1</v>
      </c>
      <c r="I8" s="186">
        <v>2</v>
      </c>
    </row>
    <row r="9" spans="1:9" s="188" customFormat="1" ht="12">
      <c r="A9" s="189" t="s">
        <v>495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413</v>
      </c>
      <c r="B10" s="186"/>
      <c r="C10" s="186"/>
      <c r="D10" s="186"/>
      <c r="E10" s="186"/>
      <c r="F10" s="191"/>
      <c r="G10" s="192" t="s">
        <v>414</v>
      </c>
      <c r="H10" s="193"/>
      <c r="I10" s="194"/>
    </row>
    <row r="11" spans="1:9" s="184" customFormat="1" ht="12.75">
      <c r="A11" s="195" t="s">
        <v>23</v>
      </c>
      <c r="B11" s="125" t="s">
        <v>415</v>
      </c>
      <c r="C11" s="196"/>
      <c r="D11" s="196"/>
      <c r="E11" s="196"/>
      <c r="F11" s="197"/>
      <c r="G11" s="198" t="s">
        <v>416</v>
      </c>
      <c r="H11" s="199"/>
      <c r="I11" s="200"/>
    </row>
    <row r="12" spans="1:9" s="184" customFormat="1" ht="12.75">
      <c r="A12" s="195" t="s">
        <v>27</v>
      </c>
      <c r="B12" s="125" t="s">
        <v>417</v>
      </c>
      <c r="C12" s="196"/>
      <c r="D12" s="196"/>
      <c r="E12" s="196"/>
      <c r="F12" s="197"/>
      <c r="G12" s="330" t="s">
        <v>418</v>
      </c>
      <c r="H12" s="199"/>
      <c r="I12" s="200"/>
    </row>
    <row r="13" spans="1:9" s="184" customFormat="1" ht="12.75">
      <c r="A13" s="201" t="s">
        <v>419</v>
      </c>
      <c r="B13" s="125" t="s">
        <v>420</v>
      </c>
      <c r="C13" s="196"/>
      <c r="D13" s="196"/>
      <c r="E13" s="196"/>
      <c r="F13" s="197"/>
      <c r="G13" s="334"/>
      <c r="H13" s="199"/>
      <c r="I13" s="200"/>
    </row>
    <row r="14" spans="1:9" s="184" customFormat="1" ht="12.75">
      <c r="A14" s="201" t="s">
        <v>39</v>
      </c>
      <c r="B14" s="125" t="s">
        <v>421</v>
      </c>
      <c r="C14" s="196"/>
      <c r="D14" s="196"/>
      <c r="E14" s="196"/>
      <c r="F14" s="196"/>
      <c r="G14" s="330" t="s">
        <v>422</v>
      </c>
      <c r="H14" s="200"/>
      <c r="I14" s="200"/>
    </row>
    <row r="15" spans="1:9" s="184" customFormat="1" ht="12.75">
      <c r="A15" s="201" t="s">
        <v>43</v>
      </c>
      <c r="B15" s="202" t="s">
        <v>423</v>
      </c>
      <c r="C15" s="196"/>
      <c r="D15" s="196"/>
      <c r="E15" s="196"/>
      <c r="F15" s="203"/>
      <c r="G15" s="334"/>
      <c r="H15" s="200"/>
      <c r="I15" s="200"/>
    </row>
    <row r="16" spans="1:9" s="184" customFormat="1" ht="12.75">
      <c r="A16" s="201" t="s">
        <v>424</v>
      </c>
      <c r="B16" s="125" t="s">
        <v>425</v>
      </c>
      <c r="C16" s="196"/>
      <c r="D16" s="196"/>
      <c r="E16" s="196"/>
      <c r="F16" s="196"/>
      <c r="G16" s="330" t="s">
        <v>426</v>
      </c>
      <c r="H16" s="200"/>
      <c r="I16" s="200"/>
    </row>
    <row r="17" spans="1:9" s="184" customFormat="1" ht="12.75">
      <c r="A17" s="201" t="s">
        <v>427</v>
      </c>
      <c r="B17" s="125" t="s">
        <v>428</v>
      </c>
      <c r="C17" s="204"/>
      <c r="D17" s="204"/>
      <c r="E17" s="204"/>
      <c r="F17" s="204"/>
      <c r="G17" s="331"/>
      <c r="H17" s="200"/>
      <c r="I17" s="200"/>
    </row>
    <row r="18" spans="1:9" s="184" customFormat="1" ht="24">
      <c r="A18" s="201" t="s">
        <v>52</v>
      </c>
      <c r="B18" s="125" t="s">
        <v>429</v>
      </c>
      <c r="C18" s="196"/>
      <c r="D18" s="196"/>
      <c r="E18" s="196"/>
      <c r="F18" s="196"/>
      <c r="G18" s="205" t="s">
        <v>430</v>
      </c>
      <c r="H18" s="200"/>
      <c r="I18" s="200"/>
    </row>
    <row r="19" spans="1:9" s="184" customFormat="1" ht="12.75">
      <c r="A19" s="144" t="s">
        <v>41</v>
      </c>
      <c r="B19" s="130" t="s">
        <v>431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0" t="s">
        <v>432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1"/>
      <c r="H20" s="200"/>
      <c r="I20" s="200"/>
    </row>
    <row r="21" spans="1:9" s="184" customFormat="1" ht="12.75">
      <c r="A21" s="201" t="s">
        <v>61</v>
      </c>
      <c r="B21" s="125" t="s">
        <v>433</v>
      </c>
      <c r="C21" s="196"/>
      <c r="D21" s="196"/>
      <c r="E21" s="196"/>
      <c r="F21" s="196"/>
      <c r="G21" s="330" t="s">
        <v>434</v>
      </c>
      <c r="H21" s="200"/>
      <c r="I21" s="200"/>
    </row>
    <row r="22" spans="1:9" s="184" customFormat="1" ht="12.75">
      <c r="A22" s="207" t="s">
        <v>65</v>
      </c>
      <c r="B22" s="125" t="s">
        <v>435</v>
      </c>
      <c r="C22" s="196"/>
      <c r="D22" s="196"/>
      <c r="E22" s="196"/>
      <c r="F22" s="196"/>
      <c r="G22" s="331"/>
      <c r="H22" s="200"/>
      <c r="I22" s="200"/>
    </row>
    <row r="23" spans="1:9" s="184" customFormat="1" ht="12.75">
      <c r="A23" s="201" t="s">
        <v>67</v>
      </c>
      <c r="B23" s="125" t="s">
        <v>436</v>
      </c>
      <c r="C23" s="196"/>
      <c r="D23" s="196"/>
      <c r="E23" s="196"/>
      <c r="F23" s="196"/>
      <c r="G23" s="330" t="s">
        <v>437</v>
      </c>
      <c r="H23" s="200"/>
      <c r="I23" s="200"/>
    </row>
    <row r="24" spans="1:9" s="184" customFormat="1" ht="12.75">
      <c r="A24" s="201" t="s">
        <v>71</v>
      </c>
      <c r="B24" s="125" t="s">
        <v>438</v>
      </c>
      <c r="C24" s="196"/>
      <c r="D24" s="196"/>
      <c r="E24" s="196"/>
      <c r="F24" s="196"/>
      <c r="G24" s="331"/>
      <c r="H24" s="200"/>
      <c r="I24" s="200"/>
    </row>
    <row r="25" spans="1:9" s="184" customFormat="1" ht="12.75">
      <c r="A25" s="144" t="s">
        <v>74</v>
      </c>
      <c r="B25" s="208" t="s">
        <v>439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0" t="s">
        <v>440</v>
      </c>
      <c r="H25" s="200"/>
      <c r="I25" s="200"/>
    </row>
    <row r="26" spans="1:9" ht="12.75">
      <c r="A26" s="189" t="s">
        <v>77</v>
      </c>
      <c r="B26" s="125" t="s">
        <v>441</v>
      </c>
      <c r="C26" s="206"/>
      <c r="D26" s="206"/>
      <c r="E26" s="206"/>
      <c r="F26" s="206"/>
      <c r="G26" s="331"/>
      <c r="H26" s="200"/>
      <c r="I26" s="200"/>
    </row>
    <row r="27" spans="1:9" ht="12.75">
      <c r="A27" s="209" t="s">
        <v>80</v>
      </c>
      <c r="B27" s="125" t="s">
        <v>442</v>
      </c>
      <c r="C27" s="196"/>
      <c r="D27" s="196"/>
      <c r="E27" s="196"/>
      <c r="F27" s="196"/>
      <c r="G27" s="330" t="s">
        <v>443</v>
      </c>
      <c r="H27" s="200"/>
      <c r="I27" s="200"/>
    </row>
    <row r="28" spans="1:9" s="184" customFormat="1" ht="12.75">
      <c r="A28" s="201" t="s">
        <v>84</v>
      </c>
      <c r="B28" s="202" t="s">
        <v>444</v>
      </c>
      <c r="C28" s="196"/>
      <c r="D28" s="196"/>
      <c r="E28" s="196"/>
      <c r="F28" s="196"/>
      <c r="G28" s="331"/>
      <c r="H28" s="200"/>
      <c r="I28" s="200"/>
    </row>
    <row r="29" spans="1:9" s="184" customFormat="1" ht="12.75">
      <c r="A29" s="201" t="s">
        <v>88</v>
      </c>
      <c r="B29" s="125" t="s">
        <v>445</v>
      </c>
      <c r="C29" s="196"/>
      <c r="D29" s="196"/>
      <c r="E29" s="196"/>
      <c r="F29" s="196"/>
      <c r="G29" s="330" t="s">
        <v>446</v>
      </c>
      <c r="H29" s="200"/>
      <c r="I29" s="200"/>
    </row>
    <row r="30" spans="1:9" s="184" customFormat="1" ht="12.75">
      <c r="A30" s="201" t="s">
        <v>92</v>
      </c>
      <c r="B30" s="125" t="s">
        <v>447</v>
      </c>
      <c r="C30" s="196"/>
      <c r="D30" s="196"/>
      <c r="E30" s="196"/>
      <c r="F30" s="196"/>
      <c r="G30" s="331"/>
      <c r="H30" s="200"/>
      <c r="I30" s="200"/>
    </row>
    <row r="31" spans="1:9" s="184" customFormat="1" ht="12.75">
      <c r="A31" s="201" t="s">
        <v>96</v>
      </c>
      <c r="B31" s="125" t="s">
        <v>448</v>
      </c>
      <c r="C31" s="196"/>
      <c r="D31" s="196"/>
      <c r="E31" s="196"/>
      <c r="F31" s="196"/>
      <c r="G31" s="210"/>
      <c r="H31" s="200"/>
      <c r="I31" s="200"/>
    </row>
    <row r="32" spans="1:9" s="184" customFormat="1" ht="24">
      <c r="A32" s="144" t="s">
        <v>100</v>
      </c>
      <c r="B32" s="130" t="s">
        <v>449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450</v>
      </c>
      <c r="B33" s="130" t="s">
        <v>451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452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453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454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455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456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457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458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459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460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461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462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463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464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458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496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465</v>
      </c>
      <c r="B51" s="217" t="s">
        <v>466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467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468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469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470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471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472</v>
      </c>
      <c r="B57" s="217" t="s">
        <v>473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474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475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476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477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478</v>
      </c>
      <c r="B62" s="219" t="s">
        <v>479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480</v>
      </c>
      <c r="B63" s="219" t="s">
        <v>481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396</v>
      </c>
      <c r="I64" s="188"/>
    </row>
    <row r="65" spans="1:9" ht="24.75" customHeight="1">
      <c r="A65" s="329" t="s">
        <v>497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29" t="s">
        <v>501</v>
      </c>
      <c r="B66" s="329"/>
      <c r="C66" s="329"/>
      <c r="D66" s="329"/>
      <c r="E66" s="329"/>
      <c r="F66" s="329"/>
      <c r="G66" s="335"/>
      <c r="H66" s="335"/>
      <c r="I66" s="335"/>
    </row>
    <row r="67" spans="1:9" ht="12.75" customHeight="1">
      <c r="A67" s="329" t="s">
        <v>502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482</v>
      </c>
      <c r="B69" s="225"/>
      <c r="C69" s="226" t="s">
        <v>193</v>
      </c>
      <c r="D69" s="225"/>
      <c r="E69" s="225"/>
      <c r="F69" s="225" t="s">
        <v>483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2009-12-09T12:22:11Z</cp:lastPrinted>
  <dcterms:created xsi:type="dcterms:W3CDTF">2000-06-29T12:02:40Z</dcterms:created>
  <dcterms:modified xsi:type="dcterms:W3CDTF">2010-07-09T07:34:11Z</dcterms:modified>
  <cp:category/>
  <cp:version/>
  <cp:contentType/>
  <cp:contentStatus/>
</cp:coreProperties>
</file>