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  <sheet name="Sheet1" sheetId="14" r:id="rId14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<sst xmlns="http://schemas.openxmlformats.org/spreadsheetml/2006/main" count="798" uniqueCount="617">
  <si>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</si>
  <si>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</si>
  <si>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</si>
  <si>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</si>
  <si>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</si>
  <si>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</si>
  <si>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</si>
  <si>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</si>
  <si>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</si>
  <si>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</si>
  <si>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</si>
  <si>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</si>
  <si>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</si>
  <si>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</si>
  <si>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</si>
  <si>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</si>
  <si>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</si>
  <si>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</si>
  <si>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</si>
  <si>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</si>
  <si>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</si>
  <si>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</si>
  <si>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</si>
  <si>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</si>
  <si>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</si>
  <si>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</si>
  <si>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</si>
  <si>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</si>
  <si>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</si>
  <si>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</si>
  <si>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</si>
  <si>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</si>
  <si>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</si>
  <si>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</si>
  <si>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</si>
  <si>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</si>
  <si>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</si>
  <si>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</si>
  <si>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</si>
  <si>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</si>
  <si>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</si>
  <si>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</si>
  <si>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</si>
  <si>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</si>
  <si>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</si>
  <si>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</si>
  <si>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</si>
  <si>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</si>
  <si>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</si>
  <si>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</si>
  <si>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</si>
  <si>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</si>
  <si>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</si>
  <si>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</si>
  <si>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</si>
  <si>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</si>
  <si>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</si>
  <si>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</si>
  <si>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</si>
  <si>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</si>
  <si>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</si>
  <si>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</si>
  <si>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</si>
  <si>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</si>
  <si>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</si>
  <si>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</si>
  <si>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</si>
  <si>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</si>
  <si>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</si>
  <si>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</si>
  <si>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</si>
  <si>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</si>
  <si>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</si>
  <si>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</si>
  <si>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</si>
  <si>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</si>
  <si>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</si>
  <si>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</si>
  <si>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</si>
  <si>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</si>
  <si>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</si>
  <si>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</si>
  <si>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</si>
  <si>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</si>
  <si>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</si>
  <si>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</si>
  <si>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</si>
  <si>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</si>
  <si>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</si>
  <si>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</si>
  <si>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</si>
  <si>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</si>
  <si>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</si>
  <si>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</si>
  <si>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</si>
  <si>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</si>
  <si>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</si>
  <si>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</si>
  <si>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</si>
  <si>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</si>
  <si>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</si>
  <si>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</si>
  <si>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</si>
  <si>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</si>
  <si>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</si>
  <si>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</si>
  <si>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</si>
  <si>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</si>
  <si>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</si>
  <si>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</si>
  <si>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</si>
  <si>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</si>
  <si>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</si>
  <si>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</si>
  <si>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</si>
  <si>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</si>
  <si>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</si>
  <si>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</si>
  <si>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</si>
  <si>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</si>
  <si>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</si>
  <si>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</si>
  <si>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</si>
  <si>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</si>
  <si>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</si>
  <si>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</si>
  <si>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</si>
  <si>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</si>
  <si>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</si>
  <si>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</si>
  <si>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</si>
  <si>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</si>
  <si>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</si>
  <si>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</si>
  <si>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</si>
  <si>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</si>
  <si>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</si>
  <si>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</si>
  <si>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</si>
  <si>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</si>
  <si>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</si>
  <si>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</si>
  <si>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</si>
  <si>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</si>
  <si>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</si>
  <si>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</si>
  <si>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</si>
  <si>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</si>
  <si>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</si>
  <si>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</si>
  <si>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</si>
  <si>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</si>
  <si>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</si>
  <si>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</si>
  <si>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</si>
  <si>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</si>
  <si>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</si>
  <si>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</si>
  <si>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</si>
  <si>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</si>
  <si>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</si>
  <si>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</si>
  <si>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</si>
  <si>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</si>
  <si>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</si>
  <si>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</si>
  <si>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</si>
  <si>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</si>
  <si>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</si>
  <si>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</si>
  <si>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</si>
  <si>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</si>
  <si>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</si>
  <si>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</si>
  <si>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</si>
  <si>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</si>
  <si>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</si>
  <si>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</si>
  <si>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</si>
  <si>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</si>
  <si>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</si>
  <si>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</si>
  <si>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</si>
  <si>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</si>
  <si>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</si>
  <si>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</si>
  <si>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</si>
  <si>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</si>
  <si>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</si>
  <si>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</si>
  <si>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</si>
  <si>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</si>
  <si>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</si>
  <si>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</si>
  <si>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</si>
  <si>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</si>
  <si>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</si>
  <si>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</si>
  <si>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</si>
  <si>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</si>
  <si>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</si>
  <si>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</si>
  <si>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</si>
  <si>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</si>
  <si>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</si>
  <si>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</si>
  <si>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</si>
  <si>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</si>
  <si>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</si>
  <si>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</si>
  <si>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</si>
  <si>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</si>
  <si>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</si>
  <si>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</si>
  <si>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</si>
  <si>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</si>
  <si>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</si>
  <si>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</si>
  <si>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</si>
  <si>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</si>
  <si>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</si>
  <si>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</si>
  <si>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</si>
  <si>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</si>
  <si>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</si>
  <si>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</si>
  <si>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</si>
  <si>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</si>
  <si>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</si>
  <si>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</si>
  <si>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</si>
  <si>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</si>
  <si>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</si>
  <si>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</si>
  <si>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</si>
  <si>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</si>
  <si>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</si>
  <si>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</si>
  <si>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</si>
  <si>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</si>
  <si>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</si>
  <si>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</si>
  <si>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</si>
  <si>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</si>
  <si>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</si>
  <si>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</si>
  <si>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</si>
  <si>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</si>
  <si>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</si>
  <si>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</si>
  <si>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</si>
  <si>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</si>
  <si>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</si>
  <si>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</si>
  <si>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</si>
  <si>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</si>
  <si>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</si>
  <si>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</si>
  <si>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</si>
  <si>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</si>
  <si>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</si>
  <si>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</si>
  <si>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</si>
  <si>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</si>
  <si>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</si>
  <si>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</si>
  <si>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</si>
  <si>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</si>
  <si>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</si>
  <si>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</si>
  <si>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</si>
  <si>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</si>
  <si>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</si>
  <si>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</si>
  <si>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</si>
  <si>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</si>
  <si>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</si>
  <si>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</si>
  <si>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</si>
  <si>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</si>
  <si>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</si>
  <si>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</si>
  <si>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</si>
  <si>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</si>
  <si>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</si>
  <si>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</si>
  <si>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</si>
  <si>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</si>
  <si>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</si>
  <si>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</si>
  <si>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</si>
  <si>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</si>
  <si>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</si>
  <si>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</si>
  <si>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</si>
  <si>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</si>
  <si>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</si>
  <si>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</si>
  <si>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</si>
  <si>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</si>
  <si>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</si>
  <si>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</si>
  <si>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</si>
  <si>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</si>
  <si>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</si>
  <si>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</si>
  <si>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</si>
  <si>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</si>
  <si>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</si>
  <si>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</si>
  <si>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</si>
  <si>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</si>
  <si>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</si>
  <si>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</si>
  <si>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</si>
  <si>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</si>
  <si>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</si>
  <si>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</si>
  <si>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</si>
  <si>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</si>
  <si>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</si>
  <si>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</si>
  <si>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</si>
  <si>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</si>
  <si>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</si>
  <si>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</si>
  <si>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</si>
  <si>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</si>
  <si>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</si>
  <si>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</si>
  <si>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</si>
  <si>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</si>
  <si>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</si>
  <si>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</si>
  <si>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</si>
  <si>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</si>
  <si>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</si>
  <si>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</si>
  <si>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</si>
  <si>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</si>
  <si>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</si>
  <si>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</si>
  <si>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</si>
  <si>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</si>
  <si>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</si>
  <si>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</si>
  <si>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</si>
  <si>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</si>
  <si>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</si>
  <si>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</si>
  <si>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</si>
  <si>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</si>
  <si>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</si>
  <si>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</si>
  <si>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</si>
  <si>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</si>
  <si>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</si>
  <si>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</si>
  <si>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</si>
  <si>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</si>
  <si>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</si>
  <si>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</si>
  <si>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</si>
  <si>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</si>
  <si>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</si>
  <si>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</si>
  <si>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</si>
  <si>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</si>
  <si>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</si>
  <si>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</si>
  <si>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</si>
  <si>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</si>
  <si>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</si>
  <si>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</si>
  <si>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</si>
  <si>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</si>
  <si>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</si>
  <si>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</si>
  <si>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</si>
  <si>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</si>
  <si>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</si>
  <si>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</si>
  <si>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</si>
  <si>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</si>
  <si>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</si>
  <si>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</si>
  <si>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</si>
  <si>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</si>
  <si>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</si>
  <si>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</si>
  <si>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</si>
  <si>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</si>
  <si>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</si>
  <si>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</si>
  <si>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</si>
  <si>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</si>
  <si>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</si>
  <si>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</si>
  <si>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</si>
  <si>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</si>
  <si>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</si>
  <si>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</si>
  <si>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</si>
  <si>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</si>
  <si>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</si>
  <si>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</si>
  <si>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</si>
  <si>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</si>
  <si>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</si>
  <si>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</si>
  <si>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</si>
  <si>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</si>
  <si>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</si>
  <si>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</si>
  <si>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</si>
  <si>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</si>
  <si>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</si>
  <si>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</si>
  <si>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</si>
  <si>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</si>
  <si>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</si>
  <si>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</si>
  <si>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</si>
  <si>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</si>
  <si>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</si>
  <si>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</si>
  <si>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</si>
  <si>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</si>
  <si>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</si>
  <si>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</si>
  <si>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</si>
  <si>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</si>
  <si>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</si>
  <si>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</si>
  <si>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</si>
  <si>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</si>
  <si>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</si>
  <si>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</si>
  <si>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</si>
  <si>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</si>
  <si>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</si>
  <si>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</si>
  <si>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</si>
  <si>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</si>
  <si>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</si>
  <si>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</si>
  <si>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</si>
  <si>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</si>
  <si>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</si>
  <si>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</si>
  <si>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</si>
  <si>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</si>
  <si>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</si>
  <si>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</si>
  <si>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</si>
  <si>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</si>
  <si>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</si>
  <si>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</si>
  <si>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</si>
  <si>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</si>
  <si>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</si>
  <si>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</si>
  <si>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</si>
  <si>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</si>
  <si>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</si>
  <si>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</si>
  <si>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</si>
  <si>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</si>
  <si>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</si>
  <si>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</si>
  <si>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</si>
  <si>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</si>
  <si>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</si>
  <si>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</si>
  <si>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</si>
  <si>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</si>
  <si>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</si>
  <si>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</si>
  <si>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</si>
  <si>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</si>
  <si>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</si>
  <si>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</si>
  <si>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</si>
  <si>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</si>
  <si>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</si>
  <si>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</si>
  <si>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</si>
  <si>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</si>
  <si>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</si>
  <si>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</si>
  <si>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</si>
  <si>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</si>
  <si>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</si>
  <si>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</si>
  <si>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</si>
  <si>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</si>
  <si>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</si>
  <si>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</si>
  <si>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</si>
  <si>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</si>
  <si>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</si>
  <si>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</si>
  <si>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</si>
  <si>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</si>
  <si>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</si>
  <si>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</si>
  <si>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</si>
  <si>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</si>
  <si>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</si>
  <si>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</si>
  <si>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</si>
  <si>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</si>
  <si>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</si>
  <si>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</si>
  <si>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</si>
  <si>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</si>
  <si>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</si>
  <si>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</si>
  <si>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</si>
  <si>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</si>
  <si>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</si>
  <si>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</si>
  <si>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</si>
  <si>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</si>
  <si>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</si>
  <si>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</si>
  <si>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</si>
  <si>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</si>
  <si>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</si>
  <si>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</si>
  <si>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</si>
  <si>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</si>
  <si>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</si>
  <si>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</si>
  <si>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</si>
  <si>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</si>
  <si>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</si>
  <si>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</si>
  <si>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</si>
  <si>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</si>
  <si>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</si>
  <si>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</si>
  <si>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</si>
  <si>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</si>
  <si>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</si>
  <si>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</si>
  <si>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</si>
  <si>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</si>
  <si>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</si>
  <si>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</si>
  <si>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</si>
  <si>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</si>
  <si>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</si>
  <si>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</si>
  <si>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</si>
  <si>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</si>
  <si>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</si>
  <si>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</si>
  <si>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</si>
  <si>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</si>
  <si>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</si>
  <si>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</si>
  <si>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</si>
  <si>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</si>
  <si>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</si>
  <si>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</si>
  <si>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</si>
  <si>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</si>
  <si>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</si>
  <si>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</si>
  <si>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</si>
  <si>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</si>
  <si>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</si>
  <si>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</si>
  <si>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</si>
  <si>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</si>
  <si>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</si>
  <si>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</si>
  <si>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</si>
  <si>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</si>
  <si>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</si>
  <si>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</si>
  <si>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</si>
  <si>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</si>
  <si>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</si>
  <si>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</si>
  <si>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</si>
  <si>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</si>
  <si>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</si>
  <si>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</si>
  <si>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</si>
  <si>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</si>
  <si>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</si>
  <si>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</si>
  <si>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</si>
  <si>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</si>
  <si>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</si>
  <si>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</si>
  <si>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</si>
  <si>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</si>
  <si>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</si>
  <si>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</si>
  <si>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</si>
  <si>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</si>
  <si>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</si>
  <si>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</si>
  <si>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</si>
  <si>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</si>
  <si>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</si>
  <si>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</si>
  <si>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</si>
  <si>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</si>
  <si>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</si>
  <si>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</si>
  <si>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</si>
  <si>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31.03.2014</t>
  </si>
  <si>
    <t xml:space="preserve">Дата: 14.04.2014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</si>
</sst>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2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0" xfId="71" applyFont="1" applyAlignment="1">
      <alignment wrapText="1"/>
      <protection/>
    </xf>
    <xf numFmtId="0" fontId="31" fillId="0" borderId="0" xfId="71" applyFont="1">
      <alignment/>
      <protection/>
    </xf>
    <xf numFmtId="0" fontId="31" fillId="0" borderId="0" xfId="71" applyFont="1" applyAlignment="1">
      <alignment horizontal="right"/>
      <protection/>
    </xf>
    <xf numFmtId="0" fontId="32" fillId="0" borderId="39" xfId="71" applyFont="1" applyBorder="1" applyAlignment="1">
      <alignment horizontal="centerContinuous" vertical="center"/>
      <protection/>
    </xf>
    <xf numFmtId="0" fontId="32" fillId="0" borderId="32" xfId="71" applyFont="1" applyBorder="1" applyAlignment="1">
      <alignment horizontal="centerContinuous" vertical="center"/>
      <protection/>
    </xf>
    <xf numFmtId="0" fontId="32" fillId="0" borderId="0" xfId="71" applyFont="1" applyAlignment="1">
      <alignment horizontal="center" vertical="center"/>
      <protection/>
    </xf>
    <xf numFmtId="0" fontId="32" fillId="0" borderId="10" xfId="71" applyFont="1" applyBorder="1" applyAlignment="1">
      <alignment horizontal="center" vertical="center" wrapText="1"/>
      <protection/>
    </xf>
    <xf numFmtId="0" fontId="32" fillId="0" borderId="1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wrapText="1"/>
      <protection/>
    </xf>
    <xf numFmtId="0" fontId="32" fillId="0" borderId="10" xfId="71" applyFont="1" applyBorder="1" applyAlignment="1">
      <alignment horizontal="center"/>
      <protection/>
    </xf>
    <xf numFmtId="0" fontId="32" fillId="0" borderId="11" xfId="71" applyFont="1" applyBorder="1" applyAlignment="1">
      <alignment horizontal="center"/>
      <protection/>
    </xf>
    <xf numFmtId="0" fontId="32" fillId="0" borderId="0" xfId="71" applyFont="1" applyAlignment="1">
      <alignment horizontal="center"/>
      <protection/>
    </xf>
    <xf numFmtId="0" fontId="32" fillId="0" borderId="18" xfId="71" applyFont="1" applyBorder="1" applyAlignment="1">
      <alignment vertical="center" wrapText="1"/>
      <protection/>
    </xf>
    <xf numFmtId="3" fontId="32" fillId="0" borderId="10" xfId="71" applyNumberFormat="1" applyFont="1" applyBorder="1" applyAlignment="1" applyProtection="1">
      <alignment vertical="center"/>
      <protection locked="0"/>
    </xf>
    <xf numFmtId="3" fontId="32" fillId="0" borderId="11" xfId="71" applyNumberFormat="1" applyFont="1" applyBorder="1" applyAlignment="1" applyProtection="1">
      <alignment vertical="center"/>
      <protection locked="0"/>
    </xf>
    <xf numFmtId="0" fontId="34" fillId="0" borderId="18" xfId="71" applyFont="1" applyBorder="1" applyAlignment="1">
      <alignment vertical="center" wrapText="1"/>
      <protection/>
    </xf>
    <xf numFmtId="0" fontId="31" fillId="0" borderId="10" xfId="71" applyFont="1" applyBorder="1">
      <alignment/>
      <protection/>
    </xf>
    <xf numFmtId="3" fontId="31" fillId="0" borderId="11" xfId="71" applyNumberFormat="1" applyFont="1" applyBorder="1" applyAlignment="1" applyProtection="1">
      <alignment vertical="center"/>
      <protection locked="0"/>
    </xf>
    <xf numFmtId="3" fontId="31" fillId="0" borderId="10" xfId="71" applyNumberFormat="1" applyFont="1" applyBorder="1" applyAlignment="1" applyProtection="1">
      <alignment vertical="center"/>
      <protection locked="0"/>
    </xf>
    <xf numFmtId="0" fontId="31" fillId="0" borderId="18" xfId="71" applyFont="1" applyBorder="1" applyAlignment="1">
      <alignment vertical="center"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vertical="center" wrapText="1"/>
      <protection/>
    </xf>
    <xf numFmtId="0" fontId="31" fillId="0" borderId="18" xfId="71" applyFont="1" applyBorder="1" applyAlignment="1">
      <alignment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Fill="1" applyBorder="1" applyAlignment="1">
      <alignment vertical="center" wrapText="1"/>
      <protection/>
    </xf>
    <xf numFmtId="0" fontId="31" fillId="0" borderId="23" xfId="71" applyFont="1" applyBorder="1" applyAlignment="1">
      <alignment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wrapText="1"/>
      <protection/>
    </xf>
    <xf numFmtId="0" fontId="32" fillId="0" borderId="12" xfId="71" applyFont="1" applyBorder="1" applyAlignment="1">
      <alignment horizontal="right" vertical="center" wrapText="1"/>
      <protection/>
    </xf>
    <xf numFmtId="0" fontId="32" fillId="0" borderId="18" xfId="71" applyFont="1" applyBorder="1" applyAlignment="1">
      <alignment wrapText="1"/>
      <protection/>
    </xf>
    <xf numFmtId="0" fontId="36" fillId="0" borderId="18" xfId="71" applyFont="1" applyBorder="1" applyAlignment="1">
      <alignment vertical="center" wrapText="1"/>
      <protection/>
    </xf>
    <xf numFmtId="3" fontId="32" fillId="0" borderId="14" xfId="71" applyNumberFormat="1" applyFont="1" applyBorder="1" applyAlignment="1" applyProtection="1">
      <alignment vertical="center"/>
      <protection locked="0"/>
    </xf>
    <xf numFmtId="3" fontId="31" fillId="0" borderId="0" xfId="71" applyNumberFormat="1" applyFont="1" applyBorder="1" applyAlignment="1" applyProtection="1">
      <alignment vertical="center"/>
      <protection locked="0"/>
    </xf>
    <xf numFmtId="0" fontId="32" fillId="0" borderId="0" xfId="71" applyFont="1" applyBorder="1" applyAlignment="1">
      <alignment vertical="center" wrapText="1"/>
      <protection/>
    </xf>
    <xf numFmtId="14" fontId="37" fillId="0" borderId="0" xfId="0" applyNumberFormat="1" applyFont="1" applyAlignment="1">
      <alignment horizontal="left" vertical="top"/>
    </xf>
    <xf numFmtId="0" fontId="31" fillId="0" borderId="0" xfId="71" applyFont="1" applyProtection="1">
      <alignment/>
      <protection locked="0"/>
    </xf>
    <xf numFmtId="0" fontId="31" fillId="0" borderId="0" xfId="71" applyFont="1" applyAlignment="1" applyProtection="1">
      <alignment wrapText="1"/>
      <protection locked="0"/>
    </xf>
    <xf numFmtId="0" fontId="31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2" fillId="0" borderId="3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33" fillId="0" borderId="0" xfId="58" applyFont="1" applyAlignment="1">
      <alignment horizontal="center"/>
      <protection/>
    </xf>
    <xf numFmtId="0" fontId="32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67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6" t="s">
        <v>601</v>
      </c>
      <c r="F1" s="2"/>
    </row>
    <row r="2" spans="1:6" ht="18.75" customHeight="1">
      <c r="A2" s="425" t="s">
        <v>0</v>
      </c>
      <c r="B2" s="425"/>
      <c r="C2" s="425"/>
      <c r="D2" s="425"/>
      <c r="E2" s="425"/>
      <c r="F2" s="425"/>
    </row>
    <row r="3" spans="1:6" ht="12.75">
      <c r="A3" s="426" t="s">
        <v>1</v>
      </c>
      <c r="B3" s="426"/>
      <c r="C3" s="426"/>
      <c r="D3" s="426"/>
      <c r="E3" s="426"/>
      <c r="F3" s="426"/>
    </row>
    <row r="4" spans="1:6" ht="12.75">
      <c r="A4" s="427" t="s">
        <v>615</v>
      </c>
      <c r="B4" s="427"/>
      <c r="C4" s="427"/>
      <c r="D4" s="427"/>
      <c r="E4" s="427"/>
      <c r="F4" s="427"/>
    </row>
    <row r="5" spans="1:6" s="4" customFormat="1" ht="13.5" customHeight="1">
      <c r="A5" s="432" t="s">
        <v>2</v>
      </c>
      <c r="B5" s="430"/>
      <c r="C5" s="430"/>
      <c r="D5" s="430" t="s">
        <v>3</v>
      </c>
      <c r="E5" s="430"/>
      <c r="F5" s="431"/>
    </row>
    <row r="6" spans="1:6" s="7" customFormat="1" ht="12.75">
      <c r="A6" s="433" t="s">
        <v>4</v>
      </c>
      <c r="B6" s="428" t="s">
        <v>5</v>
      </c>
      <c r="C6" s="428"/>
      <c r="D6" s="428" t="s">
        <v>4</v>
      </c>
      <c r="E6" s="428" t="s">
        <v>6</v>
      </c>
      <c r="F6" s="429"/>
    </row>
    <row r="7" spans="1:6" s="7" customFormat="1" ht="12" customHeight="1">
      <c r="A7" s="433"/>
      <c r="B7" s="5" t="s">
        <v>7</v>
      </c>
      <c r="C7" s="5" t="s">
        <v>8</v>
      </c>
      <c r="D7" s="428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3">
        <v>22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30</v>
      </c>
      <c r="C12" s="26">
        <v>30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52</v>
      </c>
      <c r="C19" s="32">
        <f>SUM(C11:C18)</f>
        <v>52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361"/>
      <c r="F21" s="36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f>E25+E26</f>
        <v>165</v>
      </c>
      <c r="F24" s="21">
        <f>F25+F26</f>
        <v>156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184</v>
      </c>
      <c r="F25" s="21">
        <v>175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-19</v>
      </c>
      <c r="F26" s="21">
        <v>-19</v>
      </c>
    </row>
    <row r="27" spans="1:6" ht="12.75" customHeight="1">
      <c r="A27" s="25" t="s">
        <v>46</v>
      </c>
      <c r="B27" s="20"/>
      <c r="C27" s="26"/>
      <c r="D27" s="33" t="s">
        <v>47</v>
      </c>
      <c r="E27" s="20">
        <v>-3</v>
      </c>
      <c r="F27" s="21">
        <v>9</v>
      </c>
    </row>
    <row r="28" spans="1:6" ht="12.75" customHeight="1">
      <c r="A28" s="34" t="s">
        <v>48</v>
      </c>
      <c r="B28" s="24">
        <v>794</v>
      </c>
      <c r="C28" s="26">
        <v>794</v>
      </c>
      <c r="D28" s="28" t="s">
        <v>49</v>
      </c>
      <c r="E28" s="29">
        <f>SUM(E25,E26,E27)</f>
        <v>162</v>
      </c>
      <c r="F28" s="29">
        <f>SUM(F25:F27)</f>
        <v>165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1433</v>
      </c>
      <c r="F29" s="29">
        <f>SUM(F14,F22,F28)</f>
        <v>1436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200</v>
      </c>
      <c r="C35" s="26">
        <v>200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36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1052</v>
      </c>
      <c r="C38" s="18">
        <f>SUM(C27:C37)</f>
        <v>1052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12</v>
      </c>
      <c r="C41" s="26">
        <v>12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12</v>
      </c>
      <c r="C42" s="18">
        <f>SUM(C40:C41)</f>
        <v>12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1116</v>
      </c>
      <c r="C44" s="18">
        <f>SUM(C19,C25,C38,C42,C43)</f>
        <v>1116</v>
      </c>
      <c r="D44" s="33" t="s">
        <v>78</v>
      </c>
      <c r="E44" s="36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0</v>
      </c>
      <c r="D47" s="24" t="s">
        <v>83</v>
      </c>
      <c r="E47" s="366">
        <v>13</v>
      </c>
      <c r="F47" s="29">
        <v>16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/>
      <c r="F49" s="21"/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36"/>
      <c r="F50" s="21"/>
    </row>
    <row r="51" spans="1:6" ht="12.75" customHeight="1">
      <c r="A51" s="30" t="s">
        <v>90</v>
      </c>
      <c r="B51" s="24"/>
      <c r="C51" s="26"/>
      <c r="D51" s="24" t="s">
        <v>91</v>
      </c>
      <c r="E51" s="24">
        <v>3</v>
      </c>
      <c r="F51" s="21">
        <v>3</v>
      </c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/>
      <c r="F52" s="21"/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16</v>
      </c>
      <c r="F54" s="29">
        <f>SUM(F44:F52)-F46</f>
        <v>19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372">
        <v>58</v>
      </c>
      <c r="C56" s="26">
        <v>58</v>
      </c>
      <c r="D56" s="35" t="s">
        <v>98</v>
      </c>
      <c r="E56" s="29">
        <f>SUM(E42,E54)</f>
        <v>16</v>
      </c>
      <c r="F56" s="29">
        <f>SUM(F54)</f>
        <v>19</v>
      </c>
    </row>
    <row r="57" spans="1:6" ht="12.75" customHeight="1">
      <c r="A57" s="25" t="s">
        <v>99</v>
      </c>
      <c r="B57" s="372">
        <v>4</v>
      </c>
      <c r="C57" s="26">
        <v>4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361"/>
      <c r="C60" s="26"/>
      <c r="D60" s="24"/>
      <c r="E60" s="20"/>
      <c r="F60" s="29"/>
    </row>
    <row r="61" spans="1:6" ht="12.75" customHeight="1">
      <c r="A61" s="25" t="s">
        <v>103</v>
      </c>
      <c r="B61" s="24">
        <v>51</v>
      </c>
      <c r="C61" s="26">
        <v>57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113</v>
      </c>
      <c r="C62" s="18">
        <f>SUM(C55:C61)</f>
        <v>119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</v>
      </c>
      <c r="C71" s="26">
        <v>3</v>
      </c>
      <c r="D71" s="24"/>
      <c r="E71" s="24"/>
      <c r="F71" s="21"/>
    </row>
    <row r="72" spans="1:6" ht="12.75" customHeight="1">
      <c r="A72" s="25" t="s">
        <v>112</v>
      </c>
      <c r="B72" s="24">
        <v>217</v>
      </c>
      <c r="C72" s="26">
        <v>217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220</v>
      </c>
      <c r="C75" s="18">
        <f>SUM(C70:C74)</f>
        <v>220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333</v>
      </c>
      <c r="C77" s="18">
        <f>SUM(C54,C62,C69,C75,C76)</f>
        <v>339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1449</v>
      </c>
      <c r="C78" s="18">
        <f>SUM(C44,C77)</f>
        <v>1455</v>
      </c>
      <c r="D78" s="35" t="s">
        <v>118</v>
      </c>
      <c r="E78" s="29">
        <f>SUM(E29,E41,E56)</f>
        <v>1449</v>
      </c>
      <c r="F78" s="29">
        <f>SUM(F29,F41,F56)</f>
        <v>1455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374" t="s">
        <v>616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B27" sqref="B27"/>
    </sheetView>
  </sheetViews>
  <sheetFormatPr defaultColWidth="9.25390625" defaultRowHeight="12.75"/>
  <cols>
    <col min="1" max="1" width="48.25390625" style="108" customWidth="1"/>
    <col min="2" max="2" width="24.75390625" style="108" customWidth="1"/>
    <col min="3" max="3" width="20.375" style="108" customWidth="1"/>
    <col min="4" max="16384" width="9.25390625" style="108" customWidth="1"/>
  </cols>
  <sheetData>
    <row r="1" spans="1:3" ht="12.75">
      <c r="A1" s="253"/>
      <c r="B1" s="253"/>
      <c r="C1" s="253" t="s">
        <v>482</v>
      </c>
    </row>
    <row r="2" spans="1:3" ht="12.75">
      <c r="A2" s="509" t="s">
        <v>271</v>
      </c>
      <c r="B2" s="509"/>
      <c r="C2" s="509"/>
    </row>
    <row r="3" spans="1:3" ht="12.75">
      <c r="A3" s="509" t="s">
        <v>483</v>
      </c>
      <c r="B3" s="509"/>
      <c r="C3" s="509"/>
    </row>
    <row r="4" spans="1:3" ht="12.75">
      <c r="A4" s="509" t="str">
        <f>'БАЛАНС-3м.'!A3:F3</f>
        <v>на "БУЛГАР ЧЕХ ИНВЕСТ ХОЛДИНГ" АД - СМОЛЯН</v>
      </c>
      <c r="B4" s="509"/>
      <c r="C4" s="509"/>
    </row>
    <row r="5" spans="1:3" ht="12.75">
      <c r="A5" s="509" t="str">
        <f>'БАЛАНС-3м.'!A4:F4</f>
        <v>към 31.03.2014</v>
      </c>
      <c r="B5" s="509"/>
      <c r="C5" s="509"/>
    </row>
    <row r="6" spans="1:3" ht="13.5" thickBot="1">
      <c r="A6" s="253" t="s">
        <v>484</v>
      </c>
      <c r="B6" s="253"/>
      <c r="C6" s="253" t="s">
        <v>372</v>
      </c>
    </row>
    <row r="7" spans="1:3" ht="13.5" thickBot="1">
      <c r="A7" s="505" t="s">
        <v>485</v>
      </c>
      <c r="B7" s="507" t="s">
        <v>486</v>
      </c>
      <c r="C7" s="508"/>
    </row>
    <row r="8" spans="1:3" ht="13.5" thickBot="1">
      <c r="A8" s="506"/>
      <c r="B8" s="256" t="s">
        <v>487</v>
      </c>
      <c r="C8" s="257" t="s">
        <v>488</v>
      </c>
    </row>
    <row r="9" spans="1:3" ht="13.5" thickBot="1">
      <c r="A9" s="258" t="s">
        <v>9</v>
      </c>
      <c r="B9" s="254">
        <v>1</v>
      </c>
      <c r="C9" s="255">
        <v>2</v>
      </c>
    </row>
    <row r="10" spans="1:3" ht="12.75">
      <c r="A10" s="259" t="s">
        <v>598</v>
      </c>
      <c r="B10" s="260"/>
      <c r="C10" s="261"/>
    </row>
    <row r="11" spans="1:3" ht="12.75">
      <c r="A11" s="262" t="s">
        <v>489</v>
      </c>
      <c r="B11" s="263">
        <v>1</v>
      </c>
      <c r="C11" s="264">
        <v>1</v>
      </c>
    </row>
    <row r="12" spans="1:3" ht="12.75">
      <c r="A12" s="262" t="s">
        <v>490</v>
      </c>
      <c r="B12" s="263"/>
      <c r="C12" s="264"/>
    </row>
    <row r="13" spans="1:3" ht="12.75">
      <c r="A13" s="262" t="s">
        <v>491</v>
      </c>
      <c r="B13" s="265"/>
      <c r="C13" s="266"/>
    </row>
    <row r="14" spans="1:3" ht="12.75">
      <c r="A14" s="262" t="s">
        <v>492</v>
      </c>
      <c r="B14" s="265"/>
      <c r="C14" s="266"/>
    </row>
    <row r="15" spans="1:3" ht="13.5" thickBot="1">
      <c r="A15" s="267" t="s">
        <v>493</v>
      </c>
      <c r="B15" s="268"/>
      <c r="C15" s="269"/>
    </row>
    <row r="16" spans="1:3" ht="13.5" thickBot="1">
      <c r="A16" s="270" t="s">
        <v>494</v>
      </c>
      <c r="B16" s="370">
        <f>SUM(B11:B15)</f>
        <v>1</v>
      </c>
      <c r="C16" s="371">
        <f>SUM(C11:C15)</f>
        <v>1</v>
      </c>
    </row>
    <row r="17" spans="1:3" ht="12.75">
      <c r="A17" s="259" t="s">
        <v>495</v>
      </c>
      <c r="B17" s="260"/>
      <c r="C17" s="261"/>
    </row>
    <row r="18" spans="1:3" ht="12.75">
      <c r="A18" s="262" t="s">
        <v>496</v>
      </c>
      <c r="B18" s="265"/>
      <c r="C18" s="266"/>
    </row>
    <row r="19" spans="1:3" ht="12.75">
      <c r="A19" s="262" t="s">
        <v>497</v>
      </c>
      <c r="B19" s="263"/>
      <c r="C19" s="264"/>
    </row>
    <row r="20" spans="1:3" ht="12.75">
      <c r="A20" s="262" t="s">
        <v>498</v>
      </c>
      <c r="B20" s="265"/>
      <c r="C20" s="266"/>
    </row>
    <row r="21" spans="1:3" ht="12.75">
      <c r="A21" s="262" t="s">
        <v>499</v>
      </c>
      <c r="B21" s="265"/>
      <c r="C21" s="266"/>
    </row>
    <row r="22" spans="1:3" ht="12.75">
      <c r="A22" s="262" t="s">
        <v>500</v>
      </c>
      <c r="B22" s="265"/>
      <c r="C22" s="266"/>
    </row>
    <row r="23" spans="1:3" ht="12.75">
      <c r="A23" s="262" t="s">
        <v>501</v>
      </c>
      <c r="B23" s="265"/>
      <c r="C23" s="266"/>
    </row>
    <row r="24" spans="1:3" ht="12.75">
      <c r="A24" s="262" t="s">
        <v>497</v>
      </c>
      <c r="B24" s="265"/>
      <c r="C24" s="266"/>
    </row>
    <row r="25" spans="1:3" ht="12.75">
      <c r="A25" s="262" t="s">
        <v>498</v>
      </c>
      <c r="B25" s="265"/>
      <c r="C25" s="266"/>
    </row>
    <row r="26" spans="1:3" ht="12.75">
      <c r="A26" s="262" t="s">
        <v>499</v>
      </c>
      <c r="B26" s="265"/>
      <c r="C26" s="266"/>
    </row>
    <row r="27" spans="1:3" ht="12.75">
      <c r="A27" s="262" t="s">
        <v>500</v>
      </c>
      <c r="B27" s="265"/>
      <c r="C27" s="266"/>
    </row>
    <row r="28" spans="1:3" ht="12.75">
      <c r="A28" s="262" t="s">
        <v>502</v>
      </c>
      <c r="B28" s="265"/>
      <c r="C28" s="266"/>
    </row>
    <row r="29" spans="1:3" ht="12.75">
      <c r="A29" s="262" t="s">
        <v>503</v>
      </c>
      <c r="B29" s="265"/>
      <c r="C29" s="266"/>
    </row>
    <row r="30" spans="1:3" ht="12.75">
      <c r="A30" s="262" t="s">
        <v>504</v>
      </c>
      <c r="B30" s="265"/>
      <c r="C30" s="266"/>
    </row>
    <row r="31" spans="1:3" ht="12.75">
      <c r="A31" s="262" t="s">
        <v>505</v>
      </c>
      <c r="B31" s="265"/>
      <c r="C31" s="266"/>
    </row>
    <row r="32" spans="1:3" ht="13.5" thickBot="1">
      <c r="A32" s="267" t="s">
        <v>506</v>
      </c>
      <c r="B32" s="268"/>
      <c r="C32" s="352"/>
    </row>
    <row r="33" spans="1:3" ht="27" customHeight="1" thickBot="1">
      <c r="A33" s="270" t="s">
        <v>507</v>
      </c>
      <c r="B33" s="271">
        <f>SUM(B17:B32)</f>
        <v>0</v>
      </c>
      <c r="C33" s="271">
        <f>SUM(C17:C32)</f>
        <v>0</v>
      </c>
    </row>
    <row r="34" spans="1:3" ht="12.75">
      <c r="A34" s="253" t="s">
        <v>270</v>
      </c>
      <c r="B34" s="253"/>
      <c r="C34" s="253"/>
    </row>
    <row r="35" spans="1:3" ht="12.75">
      <c r="A35" s="374" t="str">
        <f>'БАЛАНС-3м.'!A81</f>
        <v>Дата: 14.04.2014 г. </v>
      </c>
      <c r="B35" s="272" t="s">
        <v>508</v>
      </c>
      <c r="C35" s="272" t="s">
        <v>509</v>
      </c>
    </row>
    <row r="36" spans="1:3" ht="12.75">
      <c r="A36" s="272"/>
      <c r="B36" s="272"/>
      <c r="C36" s="272"/>
    </row>
    <row r="37" spans="1:3" ht="12.75">
      <c r="A37" s="272"/>
      <c r="B37" s="272"/>
      <c r="C37" s="272"/>
    </row>
    <row r="38" spans="1:3" ht="12.75">
      <c r="A38" s="272"/>
      <c r="B38" s="272"/>
      <c r="C38" s="272"/>
    </row>
    <row r="39" spans="1:3" ht="12.75">
      <c r="A39" s="272"/>
      <c r="B39" s="272"/>
      <c r="C39" s="272"/>
    </row>
    <row r="40" spans="1:3" ht="12.75">
      <c r="A40" s="272"/>
      <c r="B40" s="272"/>
      <c r="C40" s="272"/>
    </row>
    <row r="41" spans="1:3" ht="12.75">
      <c r="A41" s="272"/>
      <c r="B41" s="272"/>
      <c r="C41" s="272"/>
    </row>
    <row r="42" spans="1:3" ht="12.75">
      <c r="A42" s="272"/>
      <c r="B42" s="272"/>
      <c r="C42" s="272"/>
    </row>
    <row r="43" ht="12.75">
      <c r="B43" s="272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52.375" style="108" customWidth="1"/>
    <col min="2" max="2" width="31.00390625" style="108" customWidth="1"/>
    <col min="3" max="16384" width="9.25390625" style="108" customWidth="1"/>
  </cols>
  <sheetData>
    <row r="1" spans="1:2" ht="17.25" customHeight="1">
      <c r="A1" s="273"/>
      <c r="B1" s="273" t="s">
        <v>510</v>
      </c>
    </row>
    <row r="2" spans="1:2" ht="17.25" customHeight="1">
      <c r="A2" s="510" t="s">
        <v>271</v>
      </c>
      <c r="B2" s="510"/>
    </row>
    <row r="3" spans="1:2" ht="12.75">
      <c r="A3" s="510" t="s">
        <v>511</v>
      </c>
      <c r="B3" s="510"/>
    </row>
    <row r="4" spans="1:2" ht="15.75" customHeight="1">
      <c r="A4" s="510" t="str">
        <f>'БАЛАНС-3м.'!A3:F3</f>
        <v>на "БУЛГАР ЧЕХ ИНВЕСТ ХОЛДИНГ" АД - СМОЛЯН</v>
      </c>
      <c r="B4" s="510"/>
    </row>
    <row r="5" spans="1:2" ht="12.75">
      <c r="A5" s="510" t="str">
        <f>'БАЛАНС-3м.'!A4:F4</f>
        <v>към 31.03.2014</v>
      </c>
      <c r="B5" s="510"/>
    </row>
    <row r="6" spans="1:2" ht="13.5" thickBot="1">
      <c r="A6" s="273"/>
      <c r="B6" s="274" t="s">
        <v>372</v>
      </c>
    </row>
    <row r="7" spans="1:2" ht="33" customHeight="1">
      <c r="A7" s="275" t="s">
        <v>229</v>
      </c>
      <c r="B7" s="276" t="s">
        <v>512</v>
      </c>
    </row>
    <row r="8" spans="1:2" ht="12.75">
      <c r="A8" s="277" t="s">
        <v>513</v>
      </c>
      <c r="B8" s="278" t="s">
        <v>456</v>
      </c>
    </row>
    <row r="9" spans="1:2" ht="20.25" customHeight="1">
      <c r="A9" s="279" t="s">
        <v>514</v>
      </c>
      <c r="B9" s="280"/>
    </row>
    <row r="10" spans="1:2" ht="14.25" customHeight="1">
      <c r="A10" s="281" t="s">
        <v>515</v>
      </c>
      <c r="B10" s="280"/>
    </row>
    <row r="11" spans="1:2" ht="15" customHeight="1">
      <c r="A11" s="281" t="s">
        <v>182</v>
      </c>
      <c r="B11" s="282"/>
    </row>
    <row r="12" spans="1:2" ht="14.25" customHeight="1">
      <c r="A12" s="283" t="s">
        <v>516</v>
      </c>
      <c r="B12" s="282">
        <f>SUM(B11)</f>
        <v>0</v>
      </c>
    </row>
    <row r="13" spans="1:2" ht="17.25" customHeight="1">
      <c r="A13" s="279" t="s">
        <v>517</v>
      </c>
      <c r="B13" s="280"/>
    </row>
    <row r="14" spans="1:2" ht="18" customHeight="1">
      <c r="A14" s="281" t="s">
        <v>518</v>
      </c>
      <c r="B14" s="280"/>
    </row>
    <row r="15" spans="1:2" ht="12.75" customHeight="1">
      <c r="A15" s="281" t="s">
        <v>519</v>
      </c>
      <c r="B15" s="280"/>
    </row>
    <row r="16" spans="1:2" ht="12.75">
      <c r="A16" s="281" t="s">
        <v>520</v>
      </c>
      <c r="B16" s="280"/>
    </row>
    <row r="17" spans="1:2" ht="14.25" customHeight="1" thickBot="1">
      <c r="A17" s="284" t="s">
        <v>521</v>
      </c>
      <c r="B17" s="285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30.75" customHeight="1">
      <c r="A21" s="374" t="str">
        <f>'БАЛАНС-3м.'!A81</f>
        <v>Дата: 14.04.2014 г. </v>
      </c>
      <c r="B21" s="273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42" sqref="D42"/>
    </sheetView>
  </sheetViews>
  <sheetFormatPr defaultColWidth="9.25390625" defaultRowHeight="12.75"/>
  <cols>
    <col min="1" max="1" width="15.125" style="108" customWidth="1"/>
    <col min="2" max="2" width="54.75390625" style="108" customWidth="1"/>
    <col min="3" max="3" width="0.12890625" style="108" hidden="1" customWidth="1"/>
    <col min="4" max="4" width="18.25390625" style="108" customWidth="1"/>
    <col min="5" max="16384" width="9.25390625" style="108" customWidth="1"/>
  </cols>
  <sheetData>
    <row r="1" spans="1:4" ht="16.5" customHeight="1">
      <c r="A1" s="286"/>
      <c r="C1" s="511" t="s">
        <v>523</v>
      </c>
      <c r="D1" s="511"/>
    </row>
    <row r="2" spans="1:4" ht="19.5" customHeight="1">
      <c r="A2" s="514" t="s">
        <v>271</v>
      </c>
      <c r="B2" s="514"/>
      <c r="C2" s="514"/>
      <c r="D2" s="514"/>
    </row>
    <row r="3" spans="1:4" ht="16.5" customHeight="1">
      <c r="A3" s="514" t="s">
        <v>524</v>
      </c>
      <c r="B3" s="514"/>
      <c r="C3" s="514"/>
      <c r="D3" s="514"/>
    </row>
    <row r="4" spans="1:4" ht="16.5" customHeight="1">
      <c r="A4" s="514" t="str">
        <f>'БАЛАНС-3м.'!A3:F3</f>
        <v>на "БУЛГАР ЧЕХ ИНВЕСТ ХОЛДИНГ" АД - СМОЛЯН</v>
      </c>
      <c r="B4" s="514"/>
      <c r="C4" s="514"/>
      <c r="D4" s="514"/>
    </row>
    <row r="5" spans="1:4" ht="15" customHeight="1">
      <c r="A5" s="515" t="str">
        <f>'БАЛАНС-3м.'!A4:F4</f>
        <v>към 31.03.2014</v>
      </c>
      <c r="B5" s="515"/>
      <c r="C5" s="515"/>
      <c r="D5" s="515"/>
    </row>
    <row r="6" spans="1:4" ht="13.5" thickBot="1">
      <c r="A6" s="286"/>
      <c r="B6" s="286"/>
      <c r="C6" s="286"/>
      <c r="D6" s="286" t="s">
        <v>525</v>
      </c>
    </row>
    <row r="7" spans="1:4" ht="30" customHeight="1" thickBot="1">
      <c r="A7" s="287"/>
      <c r="B7" s="288" t="s">
        <v>229</v>
      </c>
      <c r="C7" s="289" t="s">
        <v>526</v>
      </c>
      <c r="D7" s="290" t="s">
        <v>512</v>
      </c>
    </row>
    <row r="8" spans="1:4" ht="13.5" thickBot="1">
      <c r="A8" s="287"/>
      <c r="B8" s="288" t="s">
        <v>243</v>
      </c>
      <c r="C8" s="288" t="s">
        <v>527</v>
      </c>
      <c r="D8" s="290">
        <v>1</v>
      </c>
    </row>
    <row r="9" spans="1:4" ht="19.5" customHeight="1">
      <c r="A9" s="291" t="s">
        <v>528</v>
      </c>
      <c r="B9" s="292" t="s">
        <v>529</v>
      </c>
      <c r="C9" s="293"/>
      <c r="D9" s="369">
        <v>175</v>
      </c>
    </row>
    <row r="10" spans="1:4" ht="15.75" customHeight="1">
      <c r="A10" s="294" t="s">
        <v>530</v>
      </c>
      <c r="B10" s="295" t="s">
        <v>531</v>
      </c>
      <c r="C10" s="296"/>
      <c r="D10" s="369">
        <v>175</v>
      </c>
    </row>
    <row r="11" spans="1:4" ht="18.75" customHeight="1">
      <c r="A11" s="294" t="s">
        <v>532</v>
      </c>
      <c r="B11" s="295" t="s">
        <v>533</v>
      </c>
      <c r="C11" s="296"/>
      <c r="D11" s="298"/>
    </row>
    <row r="12" spans="1:4" ht="17.25" customHeight="1">
      <c r="A12" s="299" t="s">
        <v>292</v>
      </c>
      <c r="B12" s="296" t="s">
        <v>534</v>
      </c>
      <c r="C12" s="296"/>
      <c r="D12" s="297">
        <v>9</v>
      </c>
    </row>
    <row r="13" spans="1:4" ht="30" customHeight="1">
      <c r="A13" s="299" t="s">
        <v>294</v>
      </c>
      <c r="B13" s="296" t="s">
        <v>535</v>
      </c>
      <c r="C13" s="296"/>
      <c r="D13" s="298"/>
    </row>
    <row r="14" spans="1:4" ht="18.75" customHeight="1">
      <c r="A14" s="299" t="s">
        <v>296</v>
      </c>
      <c r="B14" s="296" t="s">
        <v>536</v>
      </c>
      <c r="C14" s="296"/>
      <c r="D14" s="297"/>
    </row>
    <row r="15" spans="1:4" ht="17.25" customHeight="1">
      <c r="A15" s="299" t="s">
        <v>298</v>
      </c>
      <c r="B15" s="296" t="s">
        <v>537</v>
      </c>
      <c r="C15" s="296"/>
      <c r="D15" s="298"/>
    </row>
    <row r="16" spans="1:4" ht="18" customHeight="1">
      <c r="A16" s="299"/>
      <c r="B16" s="300" t="s">
        <v>440</v>
      </c>
      <c r="C16" s="296"/>
      <c r="D16" s="301">
        <f>SUM(D12:D15)</f>
        <v>9</v>
      </c>
    </row>
    <row r="17" spans="1:4" ht="18.75" customHeight="1">
      <c r="A17" s="294" t="s">
        <v>314</v>
      </c>
      <c r="B17" s="295" t="s">
        <v>538</v>
      </c>
      <c r="C17" s="296"/>
      <c r="D17" s="298"/>
    </row>
    <row r="18" spans="1:4" ht="17.25" customHeight="1">
      <c r="A18" s="299" t="s">
        <v>292</v>
      </c>
      <c r="B18" s="296" t="s">
        <v>539</v>
      </c>
      <c r="C18" s="296"/>
      <c r="D18" s="297"/>
    </row>
    <row r="19" spans="1:4" ht="14.25" customHeight="1">
      <c r="A19" s="299" t="s">
        <v>294</v>
      </c>
      <c r="B19" s="296" t="s">
        <v>540</v>
      </c>
      <c r="C19" s="296"/>
      <c r="D19" s="297"/>
    </row>
    <row r="20" spans="1:4" ht="13.5" customHeight="1">
      <c r="A20" s="299" t="s">
        <v>296</v>
      </c>
      <c r="B20" s="296" t="s">
        <v>541</v>
      </c>
      <c r="C20" s="296"/>
      <c r="D20" s="297"/>
    </row>
    <row r="21" spans="1:4" ht="12.75" customHeight="1">
      <c r="A21" s="299"/>
      <c r="B21" s="296" t="s">
        <v>542</v>
      </c>
      <c r="C21" s="296"/>
      <c r="D21" s="298"/>
    </row>
    <row r="22" spans="1:4" ht="12.75">
      <c r="A22" s="299" t="s">
        <v>298</v>
      </c>
      <c r="B22" s="296" t="s">
        <v>543</v>
      </c>
      <c r="C22" s="296"/>
      <c r="D22" s="298"/>
    </row>
    <row r="23" spans="1:4" ht="15.75" customHeight="1">
      <c r="A23" s="299" t="s">
        <v>300</v>
      </c>
      <c r="B23" s="296" t="s">
        <v>544</v>
      </c>
      <c r="C23" s="296"/>
      <c r="D23" s="297"/>
    </row>
    <row r="24" spans="1:4" ht="13.5" customHeight="1">
      <c r="A24" s="299" t="s">
        <v>302</v>
      </c>
      <c r="B24" s="296" t="s">
        <v>545</v>
      </c>
      <c r="C24" s="296"/>
      <c r="D24" s="297"/>
    </row>
    <row r="25" spans="1:4" ht="14.25" customHeight="1">
      <c r="A25" s="299" t="s">
        <v>304</v>
      </c>
      <c r="B25" s="296" t="s">
        <v>529</v>
      </c>
      <c r="C25" s="296"/>
      <c r="D25" s="297"/>
    </row>
    <row r="26" spans="1:4" ht="14.25" customHeight="1">
      <c r="A26" s="299"/>
      <c r="B26" s="300" t="s">
        <v>546</v>
      </c>
      <c r="C26" s="296"/>
      <c r="D26" s="301">
        <f>SUM(D17:D25)</f>
        <v>0</v>
      </c>
    </row>
    <row r="27" spans="1:4" ht="15" customHeight="1">
      <c r="A27" s="294" t="s">
        <v>322</v>
      </c>
      <c r="B27" s="295" t="s">
        <v>547</v>
      </c>
      <c r="C27" s="296"/>
      <c r="D27" s="379">
        <f>SUM(-D26,D16)+D10</f>
        <v>184</v>
      </c>
    </row>
    <row r="28" spans="1:4" ht="12.75" customHeight="1">
      <c r="A28" s="302" t="s">
        <v>548</v>
      </c>
      <c r="B28" s="303" t="s">
        <v>549</v>
      </c>
      <c r="C28" s="296"/>
      <c r="D28" s="301"/>
    </row>
    <row r="29" spans="1:4" ht="16.5" customHeight="1">
      <c r="A29" s="294" t="s">
        <v>530</v>
      </c>
      <c r="B29" s="295" t="s">
        <v>550</v>
      </c>
      <c r="C29" s="296"/>
      <c r="D29" s="297">
        <v>19</v>
      </c>
    </row>
    <row r="30" spans="1:4" ht="13.5" customHeight="1">
      <c r="A30" s="294" t="s">
        <v>532</v>
      </c>
      <c r="B30" s="295" t="s">
        <v>551</v>
      </c>
      <c r="C30" s="296"/>
      <c r="D30" s="298"/>
    </row>
    <row r="31" spans="1:4" ht="13.5" customHeight="1">
      <c r="A31" s="299" t="s">
        <v>292</v>
      </c>
      <c r="B31" s="296" t="s">
        <v>552</v>
      </c>
      <c r="C31" s="296"/>
      <c r="D31" s="297"/>
    </row>
    <row r="32" spans="1:4" ht="12.75">
      <c r="A32" s="299" t="s">
        <v>294</v>
      </c>
      <c r="B32" s="296" t="s">
        <v>553</v>
      </c>
      <c r="C32" s="296"/>
      <c r="D32" s="298"/>
    </row>
    <row r="33" spans="1:4" ht="15" customHeight="1">
      <c r="A33" s="304"/>
      <c r="B33" s="303" t="s">
        <v>403</v>
      </c>
      <c r="C33" s="296"/>
      <c r="D33" s="301">
        <v>19</v>
      </c>
    </row>
    <row r="34" spans="1:4" ht="12" customHeight="1">
      <c r="A34" s="294" t="s">
        <v>554</v>
      </c>
      <c r="B34" s="295" t="s">
        <v>555</v>
      </c>
      <c r="C34" s="296"/>
      <c r="D34" s="298"/>
    </row>
    <row r="35" spans="1:4" ht="15" customHeight="1">
      <c r="A35" s="299" t="s">
        <v>292</v>
      </c>
      <c r="B35" s="296" t="s">
        <v>556</v>
      </c>
      <c r="C35" s="296"/>
      <c r="D35" s="297"/>
    </row>
    <row r="36" spans="1:4" ht="12.75">
      <c r="A36" s="305" t="s">
        <v>294</v>
      </c>
      <c r="B36" s="306" t="s">
        <v>231</v>
      </c>
      <c r="C36" s="306"/>
      <c r="D36" s="307"/>
    </row>
    <row r="37" spans="1:4" ht="12.75">
      <c r="A37" s="305" t="s">
        <v>296</v>
      </c>
      <c r="B37" s="306" t="s">
        <v>230</v>
      </c>
      <c r="C37" s="306"/>
      <c r="D37" s="307"/>
    </row>
    <row r="38" spans="1:4" ht="12.75">
      <c r="A38" s="305"/>
      <c r="B38" s="308" t="s">
        <v>546</v>
      </c>
      <c r="C38" s="306"/>
      <c r="D38" s="309">
        <f>SUM(D34:D37)</f>
        <v>0</v>
      </c>
    </row>
    <row r="39" spans="1:4" ht="20.25" customHeight="1">
      <c r="A39" s="310" t="s">
        <v>322</v>
      </c>
      <c r="B39" s="311" t="s">
        <v>557</v>
      </c>
      <c r="C39" s="306"/>
      <c r="D39" s="312">
        <f>SUM(D38,D33)</f>
        <v>19</v>
      </c>
    </row>
    <row r="40" spans="1:4" ht="12.75">
      <c r="A40" s="313" t="s">
        <v>558</v>
      </c>
      <c r="B40" s="314" t="s">
        <v>559</v>
      </c>
      <c r="C40" s="306"/>
      <c r="D40" s="307"/>
    </row>
    <row r="41" spans="1:4" ht="12.75">
      <c r="A41" s="305" t="s">
        <v>292</v>
      </c>
      <c r="B41" s="306" t="s">
        <v>560</v>
      </c>
      <c r="C41" s="306"/>
      <c r="D41" s="312"/>
    </row>
    <row r="42" spans="1:4" ht="13.5" thickBot="1">
      <c r="A42" s="315" t="s">
        <v>294</v>
      </c>
      <c r="B42" s="316" t="s">
        <v>561</v>
      </c>
      <c r="C42" s="316"/>
      <c r="D42" s="353">
        <v>3</v>
      </c>
    </row>
    <row r="43" spans="1:4" ht="12.75">
      <c r="A43" s="317"/>
      <c r="B43" s="317"/>
      <c r="C43" s="317"/>
      <c r="D43" s="317"/>
    </row>
    <row r="44" spans="1:4" ht="38.25" customHeight="1">
      <c r="A44" s="512" t="s">
        <v>599</v>
      </c>
      <c r="B44" s="512"/>
      <c r="C44" s="512"/>
      <c r="D44" s="512"/>
    </row>
    <row r="45" spans="1:4" ht="12.75">
      <c r="A45" s="317"/>
      <c r="B45" s="317"/>
      <c r="C45" s="317"/>
      <c r="D45" s="317"/>
    </row>
    <row r="46" spans="1:4" ht="12.75">
      <c r="A46" s="317"/>
      <c r="B46" s="317"/>
      <c r="C46" s="317"/>
      <c r="D46" s="317"/>
    </row>
    <row r="47" spans="1:4" ht="12.75">
      <c r="A47" s="374" t="str">
        <f>'БАЛАНС-3м.'!A81</f>
        <v>Дата: 14.04.2014 г. </v>
      </c>
      <c r="B47" s="318" t="s">
        <v>562</v>
      </c>
      <c r="C47" s="513" t="s">
        <v>563</v>
      </c>
      <c r="D47" s="513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59" sqref="E59"/>
    </sheetView>
  </sheetViews>
  <sheetFormatPr defaultColWidth="9.25390625" defaultRowHeight="12.75"/>
  <cols>
    <col min="1" max="1" width="45.00390625" style="108" customWidth="1"/>
    <col min="2" max="7" width="13.75390625" style="108" customWidth="1"/>
    <col min="8" max="16384" width="9.25390625" style="108" customWidth="1"/>
  </cols>
  <sheetData>
    <row r="1" spans="1:7" ht="12.75" customHeight="1">
      <c r="A1" s="319"/>
      <c r="E1" s="319"/>
      <c r="F1" s="521" t="s">
        <v>564</v>
      </c>
      <c r="G1" s="521"/>
    </row>
    <row r="2" spans="1:7" ht="12.75" customHeight="1">
      <c r="A2" s="520" t="s">
        <v>565</v>
      </c>
      <c r="B2" s="520"/>
      <c r="C2" s="520"/>
      <c r="D2" s="520"/>
      <c r="E2" s="520"/>
      <c r="F2" s="520"/>
      <c r="G2" s="520"/>
    </row>
    <row r="3" spans="1:7" ht="12.75">
      <c r="A3" s="520" t="s">
        <v>566</v>
      </c>
      <c r="B3" s="520"/>
      <c r="C3" s="520"/>
      <c r="D3" s="520"/>
      <c r="E3" s="520"/>
      <c r="F3" s="520"/>
      <c r="G3" s="520"/>
    </row>
    <row r="4" spans="1:7" ht="18.75" customHeight="1">
      <c r="A4" s="520" t="str">
        <f>'БАЛАНС-3м.'!A3:F3</f>
        <v>на "БУЛГАР ЧЕХ ИНВЕСТ ХОЛДИНГ" АД - СМОЛЯН</v>
      </c>
      <c r="B4" s="520"/>
      <c r="C4" s="520"/>
      <c r="D4" s="520"/>
      <c r="E4" s="520"/>
      <c r="F4" s="520"/>
      <c r="G4" s="520"/>
    </row>
    <row r="5" spans="1:7" ht="12.75">
      <c r="A5" s="520" t="str">
        <f>'БАЛАНС-3м.'!A4:F4</f>
        <v>към 31.03.2014</v>
      </c>
      <c r="B5" s="520"/>
      <c r="C5" s="520"/>
      <c r="D5" s="520"/>
      <c r="E5" s="520"/>
      <c r="F5" s="520"/>
      <c r="G5" s="520"/>
    </row>
    <row r="6" spans="1:7" ht="13.5" thickBot="1">
      <c r="A6" s="319"/>
      <c r="B6" s="320"/>
      <c r="C6" s="320"/>
      <c r="D6" s="320"/>
      <c r="E6" s="320"/>
      <c r="F6" s="319"/>
      <c r="G6" s="319" t="s">
        <v>372</v>
      </c>
    </row>
    <row r="7" spans="1:7" ht="21" customHeight="1" thickBot="1">
      <c r="A7" s="523" t="s">
        <v>567</v>
      </c>
      <c r="B7" s="516" t="s">
        <v>568</v>
      </c>
      <c r="C7" s="516"/>
      <c r="D7" s="516"/>
      <c r="E7" s="516" t="s">
        <v>569</v>
      </c>
      <c r="F7" s="516"/>
      <c r="G7" s="524"/>
    </row>
    <row r="8" spans="1:7" ht="24.75" customHeight="1" thickBot="1">
      <c r="A8" s="523"/>
      <c r="B8" s="516" t="s">
        <v>570</v>
      </c>
      <c r="C8" s="517" t="s">
        <v>571</v>
      </c>
      <c r="D8" s="518"/>
      <c r="E8" s="516" t="s">
        <v>572</v>
      </c>
      <c r="F8" s="517" t="s">
        <v>573</v>
      </c>
      <c r="G8" s="519"/>
    </row>
    <row r="9" spans="1:7" ht="35.25" customHeight="1" thickBot="1">
      <c r="A9" s="523"/>
      <c r="B9" s="516"/>
      <c r="C9" s="324" t="s">
        <v>574</v>
      </c>
      <c r="D9" s="324" t="s">
        <v>575</v>
      </c>
      <c r="E9" s="516"/>
      <c r="F9" s="322" t="s">
        <v>574</v>
      </c>
      <c r="G9" s="325" t="s">
        <v>575</v>
      </c>
    </row>
    <row r="10" spans="1:7" ht="13.5" thickBot="1">
      <c r="A10" s="321">
        <v>1</v>
      </c>
      <c r="B10" s="322">
        <v>3</v>
      </c>
      <c r="C10" s="322">
        <v>4</v>
      </c>
      <c r="D10" s="322">
        <v>5</v>
      </c>
      <c r="E10" s="322">
        <v>6</v>
      </c>
      <c r="F10" s="322">
        <v>7</v>
      </c>
      <c r="G10" s="323">
        <v>8</v>
      </c>
    </row>
    <row r="11" spans="1:7" ht="12.75">
      <c r="A11" s="326" t="s">
        <v>576</v>
      </c>
      <c r="B11" s="327"/>
      <c r="C11" s="327"/>
      <c r="D11" s="327"/>
      <c r="E11" s="327"/>
      <c r="F11" s="327"/>
      <c r="G11" s="328"/>
    </row>
    <row r="12" spans="1:7" ht="12.75">
      <c r="A12" s="329" t="s">
        <v>577</v>
      </c>
      <c r="B12" s="330"/>
      <c r="C12" s="330"/>
      <c r="D12" s="330"/>
      <c r="E12" s="330"/>
      <c r="F12" s="330"/>
      <c r="G12" s="331"/>
    </row>
    <row r="13" spans="1:7" ht="28.5" customHeight="1">
      <c r="A13" s="332" t="s">
        <v>578</v>
      </c>
      <c r="B13" s="330"/>
      <c r="C13" s="330"/>
      <c r="D13" s="330"/>
      <c r="E13" s="330"/>
      <c r="F13" s="330"/>
      <c r="G13" s="331"/>
    </row>
    <row r="14" spans="1:7" ht="16.5" customHeight="1">
      <c r="A14" s="332" t="s">
        <v>579</v>
      </c>
      <c r="B14" s="330"/>
      <c r="C14" s="330"/>
      <c r="D14" s="330"/>
      <c r="E14" s="330"/>
      <c r="F14" s="330"/>
      <c r="G14" s="331"/>
    </row>
    <row r="15" spans="1:7" ht="13.5" customHeight="1">
      <c r="A15" s="332" t="s">
        <v>580</v>
      </c>
      <c r="B15" s="330"/>
      <c r="C15" s="330"/>
      <c r="D15" s="330"/>
      <c r="E15" s="330"/>
      <c r="F15" s="330"/>
      <c r="G15" s="331"/>
    </row>
    <row r="16" spans="1:7" ht="12.75">
      <c r="A16" s="332" t="s">
        <v>581</v>
      </c>
      <c r="B16" s="330"/>
      <c r="C16" s="330"/>
      <c r="D16" s="330"/>
      <c r="E16" s="330"/>
      <c r="F16" s="330"/>
      <c r="G16" s="331"/>
    </row>
    <row r="17" spans="1:7" ht="12.75">
      <c r="A17" s="332" t="s">
        <v>582</v>
      </c>
      <c r="B17" s="330"/>
      <c r="C17" s="330"/>
      <c r="D17" s="330"/>
      <c r="E17" s="330">
        <v>116</v>
      </c>
      <c r="F17" s="330"/>
      <c r="G17" s="331">
        <v>12</v>
      </c>
    </row>
    <row r="18" spans="1:7" ht="13.5" thickBot="1">
      <c r="A18" s="333" t="s">
        <v>583</v>
      </c>
      <c r="B18" s="334"/>
      <c r="C18" s="334"/>
      <c r="D18" s="334"/>
      <c r="E18" s="334"/>
      <c r="F18" s="334"/>
      <c r="G18" s="335"/>
    </row>
    <row r="19" spans="1:7" ht="17.25" customHeight="1" thickBot="1">
      <c r="A19" s="336" t="s">
        <v>584</v>
      </c>
      <c r="B19" s="324">
        <f aca="true" t="shared" si="0" ref="B19:G19">SUM(B13:B18)</f>
        <v>0</v>
      </c>
      <c r="C19" s="324">
        <f t="shared" si="0"/>
        <v>0</v>
      </c>
      <c r="D19" s="324">
        <f t="shared" si="0"/>
        <v>0</v>
      </c>
      <c r="E19" s="324">
        <f t="shared" si="0"/>
        <v>116</v>
      </c>
      <c r="F19" s="373">
        <f t="shared" si="0"/>
        <v>0</v>
      </c>
      <c r="G19" s="378">
        <f t="shared" si="0"/>
        <v>12</v>
      </c>
    </row>
    <row r="20" spans="1:7" ht="12.75">
      <c r="A20" s="337" t="s">
        <v>585</v>
      </c>
      <c r="B20" s="327"/>
      <c r="C20" s="327"/>
      <c r="D20" s="327"/>
      <c r="E20" s="327"/>
      <c r="F20" s="327"/>
      <c r="G20" s="328"/>
    </row>
    <row r="21" spans="1:7" ht="18.75" customHeight="1">
      <c r="A21" s="338" t="s">
        <v>586</v>
      </c>
      <c r="B21" s="330"/>
      <c r="C21" s="330"/>
      <c r="D21" s="330"/>
      <c r="E21" s="330"/>
      <c r="F21" s="330"/>
      <c r="G21" s="331"/>
    </row>
    <row r="22" spans="1:7" ht="12.75">
      <c r="A22" s="329" t="s">
        <v>577</v>
      </c>
      <c r="B22" s="330"/>
      <c r="C22" s="330"/>
      <c r="D22" s="330"/>
      <c r="E22" s="330"/>
      <c r="F22" s="330"/>
      <c r="G22" s="331"/>
    </row>
    <row r="23" spans="1:7" ht="28.5" customHeight="1">
      <c r="A23" s="332" t="s">
        <v>578</v>
      </c>
      <c r="B23" s="330"/>
      <c r="C23" s="330"/>
      <c r="D23" s="330"/>
      <c r="E23" s="330"/>
      <c r="F23" s="330"/>
      <c r="G23" s="331"/>
    </row>
    <row r="24" spans="1:7" ht="17.25" customHeight="1">
      <c r="A24" s="332" t="s">
        <v>579</v>
      </c>
      <c r="B24" s="330"/>
      <c r="C24" s="330"/>
      <c r="D24" s="330"/>
      <c r="E24" s="330"/>
      <c r="F24" s="330"/>
      <c r="G24" s="331"/>
    </row>
    <row r="25" spans="1:7" ht="13.5" customHeight="1">
      <c r="A25" s="332" t="s">
        <v>580</v>
      </c>
      <c r="B25" s="330"/>
      <c r="C25" s="330"/>
      <c r="D25" s="330"/>
      <c r="E25" s="330"/>
      <c r="F25" s="330"/>
      <c r="G25" s="331"/>
    </row>
    <row r="26" spans="1:7" ht="12.75">
      <c r="A26" s="332" t="s">
        <v>581</v>
      </c>
      <c r="B26" s="330"/>
      <c r="C26" s="330"/>
      <c r="D26" s="330"/>
      <c r="E26" s="330"/>
      <c r="F26" s="330"/>
      <c r="G26" s="331"/>
    </row>
    <row r="27" spans="1:7" ht="12.75">
      <c r="A27" s="332" t="s">
        <v>582</v>
      </c>
      <c r="B27" s="330"/>
      <c r="C27" s="330"/>
      <c r="D27" s="330"/>
      <c r="E27" s="330"/>
      <c r="F27" s="330"/>
      <c r="G27" s="331"/>
    </row>
    <row r="28" spans="1:7" ht="13.5" thickBot="1">
      <c r="A28" s="333" t="s">
        <v>583</v>
      </c>
      <c r="B28" s="334"/>
      <c r="C28" s="334"/>
      <c r="D28" s="334"/>
      <c r="E28" s="334"/>
      <c r="F28" s="334"/>
      <c r="G28" s="335"/>
    </row>
    <row r="29" spans="1:7" ht="15" customHeight="1" thickBot="1">
      <c r="A29" s="336" t="s">
        <v>584</v>
      </c>
      <c r="B29" s="324"/>
      <c r="C29" s="324"/>
      <c r="D29" s="324"/>
      <c r="E29" s="324"/>
      <c r="F29" s="324"/>
      <c r="G29" s="325"/>
    </row>
    <row r="30" spans="1:7" ht="12.75">
      <c r="A30" s="337" t="s">
        <v>585</v>
      </c>
      <c r="B30" s="327"/>
      <c r="C30" s="327"/>
      <c r="D30" s="327"/>
      <c r="E30" s="327"/>
      <c r="F30" s="327"/>
      <c r="G30" s="328"/>
    </row>
    <row r="31" spans="1:7" ht="15" customHeight="1">
      <c r="A31" s="339" t="s">
        <v>587</v>
      </c>
      <c r="B31" s="330"/>
      <c r="C31" s="330"/>
      <c r="D31" s="330"/>
      <c r="E31" s="330"/>
      <c r="F31" s="330"/>
      <c r="G31" s="331"/>
    </row>
    <row r="32" spans="1:7" ht="12.75">
      <c r="A32" s="340" t="s">
        <v>577</v>
      </c>
      <c r="B32" s="330"/>
      <c r="C32" s="330"/>
      <c r="D32" s="330"/>
      <c r="E32" s="330"/>
      <c r="F32" s="330"/>
      <c r="G32" s="331"/>
    </row>
    <row r="33" spans="1:7" ht="30" customHeight="1">
      <c r="A33" s="332" t="s">
        <v>578</v>
      </c>
      <c r="B33" s="330"/>
      <c r="C33" s="330"/>
      <c r="D33" s="330"/>
      <c r="E33" s="330"/>
      <c r="F33" s="330"/>
      <c r="G33" s="331"/>
    </row>
    <row r="34" spans="1:7" ht="18.75" customHeight="1">
      <c r="A34" s="332" t="s">
        <v>588</v>
      </c>
      <c r="B34" s="330"/>
      <c r="C34" s="330"/>
      <c r="D34" s="330"/>
      <c r="E34" s="330"/>
      <c r="F34" s="330"/>
      <c r="G34" s="331"/>
    </row>
    <row r="35" spans="1:7" ht="18" customHeight="1">
      <c r="A35" s="332" t="s">
        <v>589</v>
      </c>
      <c r="B35" s="330"/>
      <c r="C35" s="330"/>
      <c r="D35" s="330"/>
      <c r="E35" s="330"/>
      <c r="F35" s="330"/>
      <c r="G35" s="331"/>
    </row>
    <row r="36" spans="1:7" ht="12.75">
      <c r="A36" s="332" t="s">
        <v>581</v>
      </c>
      <c r="B36" s="330"/>
      <c r="C36" s="330"/>
      <c r="D36" s="330"/>
      <c r="E36" s="330"/>
      <c r="F36" s="330"/>
      <c r="G36" s="331"/>
    </row>
    <row r="37" spans="1:7" ht="12.75">
      <c r="A37" s="332" t="s">
        <v>582</v>
      </c>
      <c r="B37" s="330"/>
      <c r="C37" s="330"/>
      <c r="D37" s="330"/>
      <c r="E37" s="330"/>
      <c r="F37" s="330"/>
      <c r="G37" s="331"/>
    </row>
    <row r="38" spans="1:7" ht="13.5" thickBot="1">
      <c r="A38" s="333" t="s">
        <v>583</v>
      </c>
      <c r="B38" s="334"/>
      <c r="C38" s="334"/>
      <c r="D38" s="334"/>
      <c r="E38" s="334"/>
      <c r="F38" s="334"/>
      <c r="G38" s="335"/>
    </row>
    <row r="39" spans="1:7" ht="18.75" customHeight="1" thickBot="1">
      <c r="A39" s="336" t="s">
        <v>584</v>
      </c>
      <c r="B39" s="324"/>
      <c r="C39" s="324"/>
      <c r="D39" s="324"/>
      <c r="E39" s="324"/>
      <c r="F39" s="324"/>
      <c r="G39" s="325"/>
    </row>
    <row r="40" spans="1:7" ht="12.75">
      <c r="A40" s="337" t="s">
        <v>585</v>
      </c>
      <c r="B40" s="327"/>
      <c r="C40" s="327"/>
      <c r="D40" s="327"/>
      <c r="E40" s="327"/>
      <c r="F40" s="327"/>
      <c r="G40" s="328"/>
    </row>
    <row r="41" spans="1:7" ht="19.5" customHeight="1">
      <c r="A41" s="338" t="s">
        <v>590</v>
      </c>
      <c r="B41" s="330"/>
      <c r="C41" s="330"/>
      <c r="D41" s="330"/>
      <c r="E41" s="330"/>
      <c r="F41" s="330"/>
      <c r="G41" s="331"/>
    </row>
    <row r="42" spans="1:7" ht="12.75">
      <c r="A42" s="329" t="s">
        <v>577</v>
      </c>
      <c r="B42" s="330"/>
      <c r="C42" s="330"/>
      <c r="D42" s="330"/>
      <c r="E42" s="330"/>
      <c r="F42" s="330"/>
      <c r="G42" s="331"/>
    </row>
    <row r="43" spans="1:7" ht="28.5" customHeight="1">
      <c r="A43" s="332" t="s">
        <v>578</v>
      </c>
      <c r="B43" s="330"/>
      <c r="C43" s="330"/>
      <c r="D43" s="330"/>
      <c r="E43" s="330"/>
      <c r="F43" s="330"/>
      <c r="G43" s="331"/>
    </row>
    <row r="44" spans="1:7" ht="15" customHeight="1">
      <c r="A44" s="332" t="s">
        <v>579</v>
      </c>
      <c r="B44" s="330"/>
      <c r="C44" s="330"/>
      <c r="D44" s="330"/>
      <c r="E44" s="330"/>
      <c r="F44" s="330"/>
      <c r="G44" s="331"/>
    </row>
    <row r="45" spans="1:7" ht="15.75" customHeight="1">
      <c r="A45" s="332" t="s">
        <v>591</v>
      </c>
      <c r="B45" s="330"/>
      <c r="C45" s="330"/>
      <c r="D45" s="330"/>
      <c r="E45" s="330"/>
      <c r="F45" s="330"/>
      <c r="G45" s="331"/>
    </row>
    <row r="46" spans="1:7" ht="12.75">
      <c r="A46" s="332" t="s">
        <v>581</v>
      </c>
      <c r="B46" s="330"/>
      <c r="C46" s="330"/>
      <c r="D46" s="330"/>
      <c r="E46" s="330"/>
      <c r="F46" s="330"/>
      <c r="G46" s="331"/>
    </row>
    <row r="47" spans="1:7" ht="12.75">
      <c r="A47" s="332" t="s">
        <v>582</v>
      </c>
      <c r="B47" s="330"/>
      <c r="C47" s="330"/>
      <c r="D47" s="330"/>
      <c r="E47" s="330"/>
      <c r="F47" s="330"/>
      <c r="G47" s="331"/>
    </row>
    <row r="48" spans="1:7" ht="13.5" thickBot="1">
      <c r="A48" s="333" t="s">
        <v>583</v>
      </c>
      <c r="B48" s="334"/>
      <c r="C48" s="334"/>
      <c r="D48" s="334"/>
      <c r="E48" s="334"/>
      <c r="F48" s="334"/>
      <c r="G48" s="335"/>
    </row>
    <row r="49" spans="1:7" ht="15.75" customHeight="1" thickBot="1">
      <c r="A49" s="336" t="s">
        <v>584</v>
      </c>
      <c r="B49" s="324"/>
      <c r="C49" s="324"/>
      <c r="D49" s="324"/>
      <c r="E49" s="324"/>
      <c r="F49" s="324"/>
      <c r="G49" s="325"/>
    </row>
    <row r="50" spans="1:7" ht="12.75">
      <c r="A50" s="337" t="s">
        <v>585</v>
      </c>
      <c r="B50" s="327"/>
      <c r="C50" s="327"/>
      <c r="D50" s="327"/>
      <c r="E50" s="327"/>
      <c r="F50" s="327"/>
      <c r="G50" s="328"/>
    </row>
    <row r="51" spans="1:7" ht="20.25" customHeight="1">
      <c r="A51" s="338" t="s">
        <v>592</v>
      </c>
      <c r="B51" s="330"/>
      <c r="C51" s="330"/>
      <c r="D51" s="330"/>
      <c r="E51" s="330"/>
      <c r="F51" s="330"/>
      <c r="G51" s="331"/>
    </row>
    <row r="52" spans="1:7" ht="12.75">
      <c r="A52" s="329" t="s">
        <v>577</v>
      </c>
      <c r="B52" s="330"/>
      <c r="C52" s="330"/>
      <c r="D52" s="330"/>
      <c r="E52" s="330"/>
      <c r="F52" s="330"/>
      <c r="G52" s="331"/>
    </row>
    <row r="53" spans="1:7" ht="25.5" customHeight="1">
      <c r="A53" s="332" t="s">
        <v>593</v>
      </c>
      <c r="B53" s="330"/>
      <c r="C53" s="330"/>
      <c r="D53" s="330"/>
      <c r="E53" s="330"/>
      <c r="F53" s="330"/>
      <c r="G53" s="331"/>
    </row>
    <row r="54" spans="1:7" ht="14.25" customHeight="1">
      <c r="A54" s="332" t="s">
        <v>594</v>
      </c>
      <c r="B54" s="330"/>
      <c r="C54" s="330"/>
      <c r="D54" s="330"/>
      <c r="E54" s="330"/>
      <c r="F54" s="330"/>
      <c r="G54" s="331"/>
    </row>
    <row r="55" spans="1:7" ht="16.5" customHeight="1">
      <c r="A55" s="332" t="s">
        <v>589</v>
      </c>
      <c r="B55" s="330"/>
      <c r="C55" s="330"/>
      <c r="D55" s="330"/>
      <c r="E55" s="330"/>
      <c r="F55" s="330"/>
      <c r="G55" s="331"/>
    </row>
    <row r="56" spans="1:7" ht="12.75">
      <c r="A56" s="332" t="s">
        <v>581</v>
      </c>
      <c r="B56" s="330"/>
      <c r="C56" s="330"/>
      <c r="D56" s="330"/>
      <c r="E56" s="330"/>
      <c r="F56" s="330"/>
      <c r="G56" s="331"/>
    </row>
    <row r="57" spans="1:7" ht="12.75">
      <c r="A57" s="332" t="s">
        <v>582</v>
      </c>
      <c r="B57" s="330"/>
      <c r="C57" s="330"/>
      <c r="D57" s="330"/>
      <c r="E57" s="330">
        <v>116</v>
      </c>
      <c r="F57" s="330"/>
      <c r="G57" s="331">
        <v>12</v>
      </c>
    </row>
    <row r="58" spans="1:7" ht="13.5" thickBot="1">
      <c r="A58" s="333" t="s">
        <v>583</v>
      </c>
      <c r="B58" s="334"/>
      <c r="C58" s="334"/>
      <c r="D58" s="334"/>
      <c r="E58" s="334"/>
      <c r="F58" s="334"/>
      <c r="G58" s="335"/>
    </row>
    <row r="59" spans="1:7" ht="18.75" customHeight="1" thickBot="1">
      <c r="A59" s="336" t="s">
        <v>584</v>
      </c>
      <c r="B59" s="324">
        <f aca="true" t="shared" si="1" ref="B59:G59">SUM(B53:B58)</f>
        <v>0</v>
      </c>
      <c r="C59" s="324">
        <f t="shared" si="1"/>
        <v>0</v>
      </c>
      <c r="D59" s="324">
        <f t="shared" si="1"/>
        <v>0</v>
      </c>
      <c r="E59" s="324">
        <f t="shared" si="1"/>
        <v>116</v>
      </c>
      <c r="F59" s="373">
        <f t="shared" si="1"/>
        <v>0</v>
      </c>
      <c r="G59" s="378">
        <f t="shared" si="1"/>
        <v>12</v>
      </c>
    </row>
    <row r="60" spans="1:7" ht="13.5" thickBot="1">
      <c r="A60" s="341" t="s">
        <v>585</v>
      </c>
      <c r="B60" s="342"/>
      <c r="C60" s="342"/>
      <c r="D60" s="342"/>
      <c r="E60" s="342"/>
      <c r="F60" s="342"/>
      <c r="G60" s="343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74" t="str">
        <f>'БАЛАНС-3м.'!A81</f>
        <v>Дата: 14.04.2014 г. </v>
      </c>
      <c r="B62" s="522" t="s">
        <v>595</v>
      </c>
      <c r="C62" s="522"/>
      <c r="D62" s="344"/>
      <c r="E62" s="522" t="s">
        <v>596</v>
      </c>
      <c r="F62" s="522"/>
      <c r="G62" s="522"/>
    </row>
  </sheetData>
  <sheetProtection/>
  <mergeCells count="14"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5">
      <selection activeCell="E43" sqref="E43"/>
    </sheetView>
  </sheetViews>
  <sheetFormatPr defaultColWidth="10.75390625" defaultRowHeight="12.75"/>
  <cols>
    <col min="1" max="1" width="39.75390625" style="385" customWidth="1"/>
    <col min="2" max="2" width="9.375" style="386" customWidth="1"/>
    <col min="3" max="3" width="9.00390625" style="386" customWidth="1"/>
    <col min="4" max="4" width="41.875" style="385" customWidth="1"/>
    <col min="5" max="5" width="9.125" style="386" customWidth="1"/>
    <col min="6" max="6" width="8.125" style="386" customWidth="1"/>
    <col min="7" max="16384" width="10.75390625" style="386" customWidth="1"/>
  </cols>
  <sheetData>
    <row r="1" ht="15">
      <c r="E1" s="387" t="s">
        <v>124</v>
      </c>
    </row>
    <row r="2" ht="15">
      <c r="E2" s="387" t="s">
        <v>602</v>
      </c>
    </row>
    <row r="3" spans="1:6" ht="15">
      <c r="A3" s="436" t="s">
        <v>125</v>
      </c>
      <c r="B3" s="436"/>
      <c r="C3" s="436"/>
      <c r="D3" s="436"/>
      <c r="E3" s="436"/>
      <c r="F3" s="436"/>
    </row>
    <row r="4" spans="1:6" ht="15">
      <c r="A4" s="436" t="s">
        <v>126</v>
      </c>
      <c r="B4" s="436"/>
      <c r="C4" s="436"/>
      <c r="D4" s="436"/>
      <c r="E4" s="436"/>
      <c r="F4" s="436"/>
    </row>
    <row r="5" spans="1:6" ht="15">
      <c r="A5" s="437" t="str">
        <f>'БАЛАНС-3м.'!A3:F3</f>
        <v>на "БУЛГАР ЧЕХ ИНВЕСТ ХОЛДИНГ" АД - СМОЛЯН</v>
      </c>
      <c r="B5" s="437"/>
      <c r="C5" s="437"/>
      <c r="D5" s="437"/>
      <c r="E5" s="437"/>
      <c r="F5" s="437"/>
    </row>
    <row r="6" spans="1:6" ht="15.75" thickBot="1">
      <c r="A6" s="438" t="str">
        <f>'БАЛАНС-3м.'!A4:F4</f>
        <v>към 31.03.2014</v>
      </c>
      <c r="B6" s="438"/>
      <c r="C6" s="438"/>
      <c r="D6" s="438"/>
      <c r="E6" s="438"/>
      <c r="F6" s="438"/>
    </row>
    <row r="7" spans="1:6" s="390" customFormat="1" ht="14.25">
      <c r="A7" s="434" t="s">
        <v>127</v>
      </c>
      <c r="B7" s="388" t="s">
        <v>128</v>
      </c>
      <c r="C7" s="389"/>
      <c r="D7" s="434" t="s">
        <v>129</v>
      </c>
      <c r="E7" s="388" t="s">
        <v>128</v>
      </c>
      <c r="F7" s="389"/>
    </row>
    <row r="8" spans="1:6" s="390" customFormat="1" ht="42.75">
      <c r="A8" s="435"/>
      <c r="B8" s="391" t="s">
        <v>130</v>
      </c>
      <c r="C8" s="392" t="s">
        <v>131</v>
      </c>
      <c r="D8" s="435"/>
      <c r="E8" s="392" t="s">
        <v>130</v>
      </c>
      <c r="F8" s="391" t="s">
        <v>131</v>
      </c>
    </row>
    <row r="9" spans="1:6" s="396" customFormat="1" ht="14.25">
      <c r="A9" s="393" t="s">
        <v>9</v>
      </c>
      <c r="B9" s="394">
        <v>1</v>
      </c>
      <c r="C9" s="395">
        <v>2</v>
      </c>
      <c r="D9" s="393" t="s">
        <v>9</v>
      </c>
      <c r="E9" s="394">
        <v>1</v>
      </c>
      <c r="F9" s="395">
        <v>2</v>
      </c>
    </row>
    <row r="10" spans="1:6" ht="24" customHeight="1">
      <c r="A10" s="397" t="s">
        <v>132</v>
      </c>
      <c r="B10" s="398"/>
      <c r="C10" s="399"/>
      <c r="D10" s="397" t="s">
        <v>133</v>
      </c>
      <c r="E10" s="398"/>
      <c r="F10" s="399"/>
    </row>
    <row r="11" spans="1:6" ht="24" customHeight="1">
      <c r="A11" s="400" t="s">
        <v>134</v>
      </c>
      <c r="B11" s="401"/>
      <c r="C11" s="402"/>
      <c r="D11" s="400" t="s">
        <v>135</v>
      </c>
      <c r="E11" s="403"/>
      <c r="F11" s="402"/>
    </row>
    <row r="12" spans="1:6" ht="15.75" customHeight="1">
      <c r="A12" s="404" t="s">
        <v>136</v>
      </c>
      <c r="B12" s="401">
        <v>0</v>
      </c>
      <c r="C12" s="403">
        <v>0</v>
      </c>
      <c r="D12" s="404" t="s">
        <v>137</v>
      </c>
      <c r="E12" s="403"/>
      <c r="F12" s="402"/>
    </row>
    <row r="13" spans="1:6" ht="15.75" customHeight="1">
      <c r="A13" s="404" t="s">
        <v>138</v>
      </c>
      <c r="B13" s="401">
        <v>3</v>
      </c>
      <c r="C13" s="403">
        <v>4</v>
      </c>
      <c r="D13" s="404" t="s">
        <v>139</v>
      </c>
      <c r="E13" s="403"/>
      <c r="F13" s="402"/>
    </row>
    <row r="14" spans="1:6" ht="15.75" customHeight="1">
      <c r="A14" s="404" t="s">
        <v>140</v>
      </c>
      <c r="B14" s="401">
        <v>1</v>
      </c>
      <c r="C14" s="403">
        <v>2</v>
      </c>
      <c r="D14" s="404" t="s">
        <v>141</v>
      </c>
      <c r="E14" s="403">
        <v>1</v>
      </c>
      <c r="F14" s="402">
        <v>8</v>
      </c>
    </row>
    <row r="15" spans="1:6" ht="15.75" customHeight="1">
      <c r="A15" s="404" t="s">
        <v>142</v>
      </c>
      <c r="B15" s="401">
        <v>1</v>
      </c>
      <c r="C15" s="403">
        <v>2</v>
      </c>
      <c r="D15" s="404" t="s">
        <v>143</v>
      </c>
      <c r="E15" s="403"/>
      <c r="F15" s="402"/>
    </row>
    <row r="16" spans="1:6" ht="17.25" customHeight="1">
      <c r="A16" s="404" t="s">
        <v>144</v>
      </c>
      <c r="B16" s="401"/>
      <c r="C16" s="403">
        <v>1</v>
      </c>
      <c r="D16" s="405" t="s">
        <v>30</v>
      </c>
      <c r="E16" s="399">
        <f>SUM(E11:E15)</f>
        <v>1</v>
      </c>
      <c r="F16" s="399">
        <f>SUM(F11:F15)</f>
        <v>8</v>
      </c>
    </row>
    <row r="17" spans="1:6" ht="17.25" customHeight="1">
      <c r="A17" s="404" t="s">
        <v>145</v>
      </c>
      <c r="B17" s="401"/>
      <c r="C17" s="403"/>
      <c r="D17" s="400" t="s">
        <v>146</v>
      </c>
      <c r="E17" s="403"/>
      <c r="F17" s="402"/>
    </row>
    <row r="18" spans="1:6" ht="17.25" customHeight="1">
      <c r="A18" s="406" t="s">
        <v>147</v>
      </c>
      <c r="B18" s="401"/>
      <c r="C18" s="403"/>
      <c r="D18" s="407" t="s">
        <v>148</v>
      </c>
      <c r="E18" s="403"/>
      <c r="F18" s="402"/>
    </row>
    <row r="19" spans="1:6" ht="17.25" customHeight="1">
      <c r="A19" s="406" t="s">
        <v>149</v>
      </c>
      <c r="C19" s="403"/>
      <c r="D19" s="400" t="s">
        <v>150</v>
      </c>
      <c r="E19" s="403"/>
      <c r="F19" s="402"/>
    </row>
    <row r="20" spans="1:6" ht="17.25" customHeight="1">
      <c r="A20" s="405" t="s">
        <v>30</v>
      </c>
      <c r="B20" s="398">
        <f>SUM(B12:B19)</f>
        <v>5</v>
      </c>
      <c r="C20" s="398">
        <f>SUM(C12:C19)</f>
        <v>9</v>
      </c>
      <c r="D20" s="408" t="s">
        <v>151</v>
      </c>
      <c r="E20" s="403">
        <v>1</v>
      </c>
      <c r="F20" s="402">
        <v>1</v>
      </c>
    </row>
    <row r="21" spans="1:6" ht="24" customHeight="1">
      <c r="A21" s="400" t="s">
        <v>152</v>
      </c>
      <c r="B21" s="403"/>
      <c r="C21" s="402"/>
      <c r="D21" s="408" t="s">
        <v>153</v>
      </c>
      <c r="E21" s="403"/>
      <c r="F21" s="402"/>
    </row>
    <row r="22" spans="1:6" ht="24" customHeight="1">
      <c r="A22" s="404" t="s">
        <v>154</v>
      </c>
      <c r="B22" s="403"/>
      <c r="C22" s="402"/>
      <c r="D22" s="404" t="s">
        <v>155</v>
      </c>
      <c r="E22" s="403"/>
      <c r="F22" s="402">
        <v>0</v>
      </c>
    </row>
    <row r="23" spans="1:6" ht="24" customHeight="1">
      <c r="A23" s="404" t="s">
        <v>156</v>
      </c>
      <c r="B23" s="403"/>
      <c r="C23" s="402"/>
      <c r="D23" s="404" t="s">
        <v>157</v>
      </c>
      <c r="E23" s="403"/>
      <c r="F23" s="402"/>
    </row>
    <row r="24" spans="1:6" ht="29.25" customHeight="1">
      <c r="A24" s="404" t="s">
        <v>158</v>
      </c>
      <c r="B24" s="403"/>
      <c r="C24" s="402"/>
      <c r="D24" s="404" t="s">
        <v>159</v>
      </c>
      <c r="E24" s="403"/>
      <c r="F24" s="402"/>
    </row>
    <row r="25" spans="1:6" ht="27" customHeight="1">
      <c r="A25" s="409" t="s">
        <v>160</v>
      </c>
      <c r="B25" s="398"/>
      <c r="C25" s="399"/>
      <c r="D25" s="410" t="s">
        <v>161</v>
      </c>
      <c r="E25" s="398"/>
      <c r="F25" s="402"/>
    </row>
    <row r="26" spans="1:6" ht="24" customHeight="1">
      <c r="A26" s="409" t="s">
        <v>162</v>
      </c>
      <c r="B26" s="398"/>
      <c r="C26" s="399"/>
      <c r="D26" s="404" t="s">
        <v>163</v>
      </c>
      <c r="E26" s="398"/>
      <c r="F26" s="399"/>
    </row>
    <row r="27" spans="1:6" ht="24" customHeight="1">
      <c r="A27" s="411" t="s">
        <v>42</v>
      </c>
      <c r="B27" s="399">
        <f>SUM(B21:B26)</f>
        <v>0</v>
      </c>
      <c r="C27" s="399">
        <f>SUM(C21:C26)</f>
        <v>0</v>
      </c>
      <c r="D27" s="411" t="s">
        <v>68</v>
      </c>
      <c r="E27" s="399">
        <f>SUM(E20:E26)</f>
        <v>1</v>
      </c>
      <c r="F27" s="399">
        <f>SUM(F20:F26)</f>
        <v>1</v>
      </c>
    </row>
    <row r="28" spans="1:6" ht="24" customHeight="1">
      <c r="A28" s="400" t="s">
        <v>164</v>
      </c>
      <c r="B28" s="398"/>
      <c r="C28" s="399"/>
      <c r="D28" s="397" t="s">
        <v>165</v>
      </c>
      <c r="E28" s="399">
        <f>SUM(E16,E17,E27)</f>
        <v>2</v>
      </c>
      <c r="F28" s="399">
        <f>SUM(F16,F17,F27)</f>
        <v>9</v>
      </c>
    </row>
    <row r="29" spans="1:6" ht="24" customHeight="1">
      <c r="A29" s="404" t="s">
        <v>166</v>
      </c>
      <c r="B29" s="398"/>
      <c r="C29" s="399"/>
      <c r="D29" s="397" t="s">
        <v>167</v>
      </c>
      <c r="E29" s="398">
        <v>3</v>
      </c>
      <c r="F29" s="402"/>
    </row>
    <row r="30" spans="1:6" ht="24" customHeight="1">
      <c r="A30" s="412" t="s">
        <v>168</v>
      </c>
      <c r="B30" s="403"/>
      <c r="C30" s="402"/>
      <c r="D30" s="400" t="s">
        <v>169</v>
      </c>
      <c r="E30" s="403"/>
      <c r="F30" s="402"/>
    </row>
    <row r="31" spans="1:6" ht="24" customHeight="1">
      <c r="A31" s="404" t="s">
        <v>170</v>
      </c>
      <c r="B31" s="403"/>
      <c r="C31" s="402"/>
      <c r="D31" s="397"/>
      <c r="E31" s="403"/>
      <c r="F31" s="402"/>
    </row>
    <row r="32" spans="1:6" ht="24" customHeight="1">
      <c r="A32" s="404" t="s">
        <v>171</v>
      </c>
      <c r="B32" s="403"/>
      <c r="C32" s="402"/>
      <c r="D32" s="397"/>
      <c r="E32" s="403"/>
      <c r="F32" s="402"/>
    </row>
    <row r="33" spans="1:6" ht="24" customHeight="1">
      <c r="A33" s="404" t="s">
        <v>172</v>
      </c>
      <c r="B33" s="403"/>
      <c r="C33" s="402"/>
      <c r="D33" s="397"/>
      <c r="E33" s="403"/>
      <c r="F33" s="402"/>
    </row>
    <row r="34" spans="1:6" ht="24" customHeight="1" thickBot="1">
      <c r="A34" s="405" t="s">
        <v>68</v>
      </c>
      <c r="B34" s="399">
        <f>SUM(B29:B33)</f>
        <v>0</v>
      </c>
      <c r="C34" s="399">
        <f>SUM(C29:C33)</f>
        <v>0</v>
      </c>
      <c r="D34" s="413"/>
      <c r="E34" s="403"/>
      <c r="F34" s="402"/>
    </row>
    <row r="35" spans="1:6" ht="24" customHeight="1">
      <c r="A35" s="397" t="s">
        <v>173</v>
      </c>
      <c r="B35" s="399">
        <f>SUM(B20,B27,B34)</f>
        <v>5</v>
      </c>
      <c r="C35" s="399">
        <f>SUM(C20,C27,C34)</f>
        <v>9</v>
      </c>
      <c r="D35" s="397"/>
      <c r="E35" s="403"/>
      <c r="F35" s="402"/>
    </row>
    <row r="36" spans="1:6" ht="18" customHeight="1">
      <c r="A36" s="397" t="s">
        <v>174</v>
      </c>
      <c r="B36" s="398"/>
      <c r="C36" s="398"/>
      <c r="D36" s="397"/>
      <c r="E36" s="398"/>
      <c r="F36" s="399"/>
    </row>
    <row r="37" spans="1:6" ht="15.75" customHeight="1">
      <c r="A37" s="400" t="s">
        <v>175</v>
      </c>
      <c r="B37" s="398">
        <v>0</v>
      </c>
      <c r="C37" s="399">
        <v>0</v>
      </c>
      <c r="D37" s="397"/>
      <c r="E37" s="398"/>
      <c r="F37" s="399"/>
    </row>
    <row r="38" spans="1:6" ht="17.25" customHeight="1">
      <c r="A38" s="397" t="s">
        <v>176</v>
      </c>
      <c r="B38" s="398">
        <f>B35+B37</f>
        <v>5</v>
      </c>
      <c r="C38" s="398">
        <f>C35+C37</f>
        <v>9</v>
      </c>
      <c r="D38" s="397" t="s">
        <v>177</v>
      </c>
      <c r="E38" s="399">
        <f>SUM(E28,E30)</f>
        <v>2</v>
      </c>
      <c r="F38" s="399">
        <f>SUM(F28,F30)</f>
        <v>9</v>
      </c>
    </row>
    <row r="39" spans="1:6" ht="17.25" customHeight="1">
      <c r="A39" s="414" t="s">
        <v>178</v>
      </c>
      <c r="B39" s="398">
        <f>B36</f>
        <v>0</v>
      </c>
      <c r="C39" s="398">
        <f>C36</f>
        <v>0</v>
      </c>
      <c r="D39" s="397" t="s">
        <v>179</v>
      </c>
      <c r="E39" s="402">
        <v>3</v>
      </c>
      <c r="F39" s="402">
        <f>C35-F28</f>
        <v>0</v>
      </c>
    </row>
    <row r="40" spans="1:6" ht="17.25" customHeight="1">
      <c r="A40" s="400" t="s">
        <v>180</v>
      </c>
      <c r="B40" s="398"/>
      <c r="C40" s="398"/>
      <c r="D40" s="397"/>
      <c r="E40" s="398"/>
      <c r="F40" s="399"/>
    </row>
    <row r="41" spans="1:6" ht="17.25" customHeight="1">
      <c r="A41" s="404" t="s">
        <v>181</v>
      </c>
      <c r="B41" s="398"/>
      <c r="C41" s="399"/>
      <c r="D41" s="415"/>
      <c r="E41" s="398"/>
      <c r="F41" s="399"/>
    </row>
    <row r="42" spans="1:6" ht="17.25" customHeight="1">
      <c r="A42" s="404" t="s">
        <v>182</v>
      </c>
      <c r="B42" s="398"/>
      <c r="C42" s="402"/>
      <c r="D42" s="397"/>
      <c r="E42" s="403"/>
      <c r="F42" s="402"/>
    </row>
    <row r="43" spans="1:6" ht="17.25" customHeight="1">
      <c r="A43" s="397" t="s">
        <v>183</v>
      </c>
      <c r="B43" s="399">
        <f>B39-B40</f>
        <v>0</v>
      </c>
      <c r="C43" s="399"/>
      <c r="D43" s="397" t="s">
        <v>184</v>
      </c>
      <c r="E43" s="399">
        <f>E39</f>
        <v>3</v>
      </c>
      <c r="F43" s="399">
        <f>F39</f>
        <v>0</v>
      </c>
    </row>
    <row r="44" spans="1:6" ht="17.25" customHeight="1" thickBot="1">
      <c r="A44" s="413" t="s">
        <v>185</v>
      </c>
      <c r="B44" s="416">
        <f>SUM(B35,B40,B43)</f>
        <v>5</v>
      </c>
      <c r="C44" s="416">
        <f>SUM(C35,C40,C43)</f>
        <v>9</v>
      </c>
      <c r="D44" s="413" t="s">
        <v>186</v>
      </c>
      <c r="E44" s="416">
        <f>SUM(E38,E43)</f>
        <v>5</v>
      </c>
      <c r="F44" s="416">
        <f>SUM(F38,F43)</f>
        <v>9</v>
      </c>
    </row>
    <row r="45" spans="2:6" ht="15" customHeight="1">
      <c r="B45" s="417"/>
      <c r="C45" s="417"/>
      <c r="D45" s="418"/>
      <c r="E45" s="417"/>
      <c r="F45" s="417"/>
    </row>
    <row r="46" spans="1:6" ht="15" customHeight="1">
      <c r="A46" s="419" t="str">
        <f>'БАЛАНС-3м.'!A81</f>
        <v>Дата: 14.04.2014 г. </v>
      </c>
      <c r="B46" s="420" t="s">
        <v>187</v>
      </c>
      <c r="C46" s="420"/>
      <c r="D46" s="421"/>
      <c r="E46" s="420" t="s">
        <v>600</v>
      </c>
      <c r="F46" s="420"/>
    </row>
    <row r="47" ht="24" customHeight="1">
      <c r="A47" s="422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4">
      <selection activeCell="D37" sqref="D37"/>
    </sheetView>
  </sheetViews>
  <sheetFormatPr defaultColWidth="9.25390625" defaultRowHeight="12.75"/>
  <cols>
    <col min="1" max="1" width="42.75390625" style="49" customWidth="1"/>
    <col min="2" max="7" width="8.125" style="49" customWidth="1"/>
    <col min="8" max="16384" width="9.25390625" style="49" customWidth="1"/>
  </cols>
  <sheetData>
    <row r="1" spans="2:7" ht="12.75">
      <c r="B1" s="50"/>
      <c r="C1" s="50"/>
      <c r="F1" s="439" t="s">
        <v>188</v>
      </c>
      <c r="G1" s="439"/>
    </row>
    <row r="2" spans="1:7" ht="12.75">
      <c r="A2" s="50"/>
      <c r="B2" s="50"/>
      <c r="C2" s="50"/>
      <c r="F2" s="439" t="s">
        <v>603</v>
      </c>
      <c r="G2" s="439"/>
    </row>
    <row r="3" spans="1:7" ht="12.75">
      <c r="A3" s="442" t="s">
        <v>125</v>
      </c>
      <c r="B3" s="442"/>
      <c r="C3" s="442"/>
      <c r="D3" s="442"/>
      <c r="E3" s="442"/>
      <c r="F3" s="442"/>
      <c r="G3" s="442"/>
    </row>
    <row r="4" spans="1:7" ht="15.75" customHeight="1">
      <c r="A4" s="442" t="s">
        <v>189</v>
      </c>
      <c r="B4" s="442"/>
      <c r="C4" s="442"/>
      <c r="D4" s="442"/>
      <c r="E4" s="442"/>
      <c r="F4" s="442"/>
      <c r="G4" s="442"/>
    </row>
    <row r="5" spans="1:7" ht="16.5" customHeight="1">
      <c r="A5" s="440" t="str">
        <f>'БАЛАНС-3м.'!A3:F3</f>
        <v>на "БУЛГАР ЧЕХ ИНВЕСТ ХОЛДИНГ" АД - СМОЛЯН</v>
      </c>
      <c r="B5" s="440"/>
      <c r="C5" s="440"/>
      <c r="D5" s="440"/>
      <c r="E5" s="440"/>
      <c r="F5" s="440"/>
      <c r="G5" s="440"/>
    </row>
    <row r="6" spans="1:7" ht="11.25" customHeight="1" thickBot="1">
      <c r="A6" s="441" t="str">
        <f>'БАЛАНС-3м.'!A4:F4</f>
        <v>към 31.03.2014</v>
      </c>
      <c r="B6" s="441"/>
      <c r="C6" s="441"/>
      <c r="D6" s="441"/>
      <c r="E6" s="441"/>
      <c r="F6" s="441"/>
      <c r="G6" s="441"/>
    </row>
    <row r="7" spans="1:7" ht="13.5" thickBot="1">
      <c r="A7" s="443" t="s">
        <v>190</v>
      </c>
      <c r="B7" s="445" t="s">
        <v>191</v>
      </c>
      <c r="C7" s="446"/>
      <c r="D7" s="447"/>
      <c r="E7" s="448" t="s">
        <v>192</v>
      </c>
      <c r="F7" s="449"/>
      <c r="G7" s="450"/>
    </row>
    <row r="8" spans="1:7" ht="26.25" thickBot="1">
      <c r="A8" s="444"/>
      <c r="B8" s="51" t="s">
        <v>193</v>
      </c>
      <c r="C8" s="51" t="s">
        <v>194</v>
      </c>
      <c r="D8" s="51" t="s">
        <v>195</v>
      </c>
      <c r="E8" s="51" t="s">
        <v>193</v>
      </c>
      <c r="F8" s="51" t="s">
        <v>194</v>
      </c>
      <c r="G8" s="51" t="s">
        <v>195</v>
      </c>
    </row>
    <row r="9" spans="1:7" ht="13.5" thickBot="1">
      <c r="A9" s="52" t="s">
        <v>9</v>
      </c>
      <c r="B9" s="53">
        <v>1</v>
      </c>
      <c r="C9" s="53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3.5">
      <c r="A10" s="55" t="s">
        <v>196</v>
      </c>
      <c r="B10" s="56"/>
      <c r="C10" s="56"/>
      <c r="D10" s="57"/>
      <c r="E10" s="58"/>
      <c r="F10" s="58"/>
      <c r="G10" s="59"/>
    </row>
    <row r="11" spans="1:7" ht="25.5">
      <c r="A11" s="60" t="s">
        <v>197</v>
      </c>
      <c r="B11" s="61">
        <v>1</v>
      </c>
      <c r="C11" s="61">
        <v>7</v>
      </c>
      <c r="D11" s="57">
        <f aca="true" t="shared" si="0" ref="D11:D18">B11-C11</f>
        <v>-6</v>
      </c>
      <c r="E11" s="62">
        <v>7</v>
      </c>
      <c r="F11" s="62">
        <v>2</v>
      </c>
      <c r="G11" s="63">
        <f aca="true" t="shared" si="1" ref="G11:G37">E11-F11</f>
        <v>5</v>
      </c>
    </row>
    <row r="12" spans="1:7" ht="25.5">
      <c r="A12" s="60" t="s">
        <v>198</v>
      </c>
      <c r="B12" s="61"/>
      <c r="C12" s="61"/>
      <c r="D12" s="57">
        <f t="shared" si="0"/>
        <v>0</v>
      </c>
      <c r="E12" s="62"/>
      <c r="F12" s="62"/>
      <c r="G12" s="63">
        <f t="shared" si="1"/>
        <v>0</v>
      </c>
    </row>
    <row r="13" spans="1:7" ht="25.5">
      <c r="A13" s="60" t="s">
        <v>199</v>
      </c>
      <c r="B13" s="61"/>
      <c r="C13" s="61">
        <v>1</v>
      </c>
      <c r="D13" s="57">
        <f>B13-C13</f>
        <v>-1</v>
      </c>
      <c r="E13" s="62"/>
      <c r="F13" s="62">
        <v>4</v>
      </c>
      <c r="G13" s="63">
        <f t="shared" si="1"/>
        <v>-4</v>
      </c>
    </row>
    <row r="14" spans="1:7" ht="25.5">
      <c r="A14" s="60" t="s">
        <v>200</v>
      </c>
      <c r="B14" s="61"/>
      <c r="C14" s="61"/>
      <c r="D14" s="57">
        <f t="shared" si="0"/>
        <v>0</v>
      </c>
      <c r="E14" s="62">
        <v>2</v>
      </c>
      <c r="F14" s="62"/>
      <c r="G14" s="63">
        <f t="shared" si="1"/>
        <v>2</v>
      </c>
    </row>
    <row r="15" spans="1:7" ht="25.5">
      <c r="A15" s="60" t="s">
        <v>201</v>
      </c>
      <c r="B15" s="61"/>
      <c r="C15" s="61"/>
      <c r="D15" s="57">
        <f t="shared" si="0"/>
        <v>0</v>
      </c>
      <c r="E15" s="62"/>
      <c r="F15" s="62"/>
      <c r="G15" s="63">
        <f t="shared" si="1"/>
        <v>0</v>
      </c>
    </row>
    <row r="16" spans="1:7" ht="12.75">
      <c r="A16" s="60" t="s">
        <v>202</v>
      </c>
      <c r="B16" s="61"/>
      <c r="C16" s="61"/>
      <c r="D16" s="57">
        <f t="shared" si="0"/>
        <v>0</v>
      </c>
      <c r="E16" s="62"/>
      <c r="F16" s="62"/>
      <c r="G16" s="63">
        <f t="shared" si="1"/>
        <v>0</v>
      </c>
    </row>
    <row r="17" spans="1:7" ht="12.75">
      <c r="A17" s="60" t="s">
        <v>203</v>
      </c>
      <c r="B17" s="61"/>
      <c r="C17" s="61"/>
      <c r="D17" s="57">
        <f t="shared" si="0"/>
        <v>0</v>
      </c>
      <c r="E17" s="62"/>
      <c r="F17" s="62"/>
      <c r="G17" s="63">
        <f t="shared" si="1"/>
        <v>0</v>
      </c>
    </row>
    <row r="18" spans="1:7" ht="12.75">
      <c r="A18" s="60" t="s">
        <v>204</v>
      </c>
      <c r="B18" s="61"/>
      <c r="C18" s="61"/>
      <c r="D18" s="57">
        <f t="shared" si="0"/>
        <v>0</v>
      </c>
      <c r="E18" s="62"/>
      <c r="F18" s="62">
        <v>2</v>
      </c>
      <c r="G18" s="63">
        <f t="shared" si="1"/>
        <v>-2</v>
      </c>
    </row>
    <row r="19" spans="1:7" ht="12.75">
      <c r="A19" s="64" t="s">
        <v>205</v>
      </c>
      <c r="B19" s="65">
        <f>SUM(B10:B18)</f>
        <v>1</v>
      </c>
      <c r="C19" s="351">
        <f>SUM(C10:C18)</f>
        <v>8</v>
      </c>
      <c r="D19" s="65">
        <f>SUM(D10:D18)</f>
        <v>-7</v>
      </c>
      <c r="E19" s="65">
        <f>SUM(E10:E18)</f>
        <v>9</v>
      </c>
      <c r="F19" s="65">
        <f>SUM(F10:F18)</f>
        <v>8</v>
      </c>
      <c r="G19" s="66">
        <f t="shared" si="1"/>
        <v>1</v>
      </c>
    </row>
    <row r="20" spans="1:7" ht="13.5">
      <c r="A20" s="67" t="s">
        <v>206</v>
      </c>
      <c r="B20" s="61"/>
      <c r="C20" s="61"/>
      <c r="D20" s="57">
        <f aca="true" t="shared" si="2" ref="D20:D26">B20-C20</f>
        <v>0</v>
      </c>
      <c r="E20" s="62"/>
      <c r="F20" s="62">
        <v>0</v>
      </c>
      <c r="G20" s="63">
        <f t="shared" si="1"/>
        <v>0</v>
      </c>
    </row>
    <row r="21" spans="1:7" ht="24" customHeight="1">
      <c r="A21" s="60" t="s">
        <v>207</v>
      </c>
      <c r="B21" s="61"/>
      <c r="C21" s="61"/>
      <c r="D21" s="57">
        <f t="shared" si="2"/>
        <v>0</v>
      </c>
      <c r="E21" s="62"/>
      <c r="F21" s="62"/>
      <c r="G21" s="63">
        <f t="shared" si="1"/>
        <v>0</v>
      </c>
    </row>
    <row r="22" spans="1:7" ht="25.5">
      <c r="A22" s="60" t="s">
        <v>208</v>
      </c>
      <c r="B22" s="61"/>
      <c r="C22" s="61"/>
      <c r="D22" s="57">
        <f t="shared" si="2"/>
        <v>0</v>
      </c>
      <c r="E22" s="62"/>
      <c r="F22" s="62"/>
      <c r="G22" s="63">
        <f t="shared" si="1"/>
        <v>0</v>
      </c>
    </row>
    <row r="23" spans="1:7" ht="25.5">
      <c r="A23" s="60" t="s">
        <v>209</v>
      </c>
      <c r="B23" s="61"/>
      <c r="C23" s="61"/>
      <c r="D23" s="57">
        <f t="shared" si="2"/>
        <v>0</v>
      </c>
      <c r="E23" s="62"/>
      <c r="F23" s="62"/>
      <c r="G23" s="63">
        <f t="shared" si="1"/>
        <v>0</v>
      </c>
    </row>
    <row r="24" spans="1:7" ht="25.5">
      <c r="A24" s="60" t="s">
        <v>210</v>
      </c>
      <c r="B24" s="61"/>
      <c r="C24" s="61"/>
      <c r="D24" s="57">
        <f t="shared" si="2"/>
        <v>0</v>
      </c>
      <c r="E24" s="62"/>
      <c r="F24" s="62"/>
      <c r="G24" s="63">
        <f t="shared" si="1"/>
        <v>0</v>
      </c>
    </row>
    <row r="25" spans="1:7" ht="25.5">
      <c r="A25" s="60" t="s">
        <v>201</v>
      </c>
      <c r="B25" s="61"/>
      <c r="C25" s="61"/>
      <c r="D25" s="57">
        <f t="shared" si="2"/>
        <v>0</v>
      </c>
      <c r="E25" s="62"/>
      <c r="F25" s="62"/>
      <c r="G25" s="63">
        <f t="shared" si="1"/>
        <v>0</v>
      </c>
    </row>
    <row r="26" spans="1:7" ht="25.5">
      <c r="A26" s="60" t="s">
        <v>211</v>
      </c>
      <c r="B26" s="61"/>
      <c r="C26" s="61"/>
      <c r="D26" s="57">
        <f t="shared" si="2"/>
        <v>0</v>
      </c>
      <c r="E26" s="62"/>
      <c r="F26" s="62"/>
      <c r="G26" s="63">
        <f t="shared" si="1"/>
        <v>0</v>
      </c>
    </row>
    <row r="27" spans="1:7" ht="25.5">
      <c r="A27" s="64" t="s">
        <v>212</v>
      </c>
      <c r="B27" s="65">
        <f>SUM(B20:B26)</f>
        <v>0</v>
      </c>
      <c r="C27" s="65">
        <f>SUM(C20:C26)</f>
        <v>0</v>
      </c>
      <c r="D27" s="65">
        <f>SUM(D20:D26)</f>
        <v>0</v>
      </c>
      <c r="E27" s="65">
        <f>SUM(E20:E26)</f>
        <v>0</v>
      </c>
      <c r="F27" s="65">
        <f>SUM(F20:F26)</f>
        <v>0</v>
      </c>
      <c r="G27" s="66">
        <f t="shared" si="1"/>
        <v>0</v>
      </c>
    </row>
    <row r="28" spans="1:7" ht="13.5">
      <c r="A28" s="67" t="s">
        <v>213</v>
      </c>
      <c r="B28" s="61"/>
      <c r="C28" s="61"/>
      <c r="D28" s="57">
        <f aca="true" t="shared" si="3" ref="D28:D35">B28-C28</f>
        <v>0</v>
      </c>
      <c r="E28" s="62"/>
      <c r="F28" s="62"/>
      <c r="G28" s="63">
        <f t="shared" si="1"/>
        <v>0</v>
      </c>
    </row>
    <row r="29" spans="1:7" ht="24.75" customHeight="1">
      <c r="A29" s="60" t="s">
        <v>214</v>
      </c>
      <c r="B29" s="61"/>
      <c r="C29" s="367"/>
      <c r="D29" s="368">
        <f t="shared" si="3"/>
        <v>0</v>
      </c>
      <c r="E29" s="62"/>
      <c r="F29" s="62"/>
      <c r="G29" s="63">
        <f t="shared" si="1"/>
        <v>0</v>
      </c>
    </row>
    <row r="30" spans="1:7" ht="25.5">
      <c r="A30" s="60" t="s">
        <v>215</v>
      </c>
      <c r="B30" s="61"/>
      <c r="C30" s="61">
        <v>0</v>
      </c>
      <c r="D30" s="57">
        <f t="shared" si="3"/>
        <v>0</v>
      </c>
      <c r="E30" s="62"/>
      <c r="F30" s="62"/>
      <c r="G30" s="63">
        <f t="shared" si="1"/>
        <v>0</v>
      </c>
    </row>
    <row r="31" spans="1:7" ht="25.5">
      <c r="A31" s="60" t="s">
        <v>216</v>
      </c>
      <c r="B31" s="61"/>
      <c r="C31" s="61"/>
      <c r="D31" s="57">
        <f t="shared" si="3"/>
        <v>0</v>
      </c>
      <c r="E31" s="62"/>
      <c r="F31" s="62"/>
      <c r="G31" s="63">
        <f t="shared" si="1"/>
        <v>0</v>
      </c>
    </row>
    <row r="32" spans="1:7" ht="25.5">
      <c r="A32" s="60" t="s">
        <v>200</v>
      </c>
      <c r="B32" s="61">
        <v>7</v>
      </c>
      <c r="C32" s="61"/>
      <c r="D32" s="57">
        <f t="shared" si="3"/>
        <v>7</v>
      </c>
      <c r="E32" s="62"/>
      <c r="F32" s="62"/>
      <c r="G32" s="63">
        <f t="shared" si="1"/>
        <v>0</v>
      </c>
    </row>
    <row r="33" spans="1:7" ht="12.75">
      <c r="A33" s="60" t="s">
        <v>217</v>
      </c>
      <c r="B33" s="61"/>
      <c r="C33" s="61"/>
      <c r="D33" s="57">
        <f t="shared" si="3"/>
        <v>0</v>
      </c>
      <c r="E33" s="62"/>
      <c r="F33" s="62"/>
      <c r="G33" s="63">
        <f t="shared" si="1"/>
        <v>0</v>
      </c>
    </row>
    <row r="34" spans="1:7" ht="25.5">
      <c r="A34" s="60" t="s">
        <v>218</v>
      </c>
      <c r="B34" s="61"/>
      <c r="C34" s="61"/>
      <c r="D34" s="57">
        <f t="shared" si="3"/>
        <v>0</v>
      </c>
      <c r="E34" s="62"/>
      <c r="F34" s="62"/>
      <c r="G34" s="63">
        <f t="shared" si="1"/>
        <v>0</v>
      </c>
    </row>
    <row r="35" spans="1:7" ht="12.75">
      <c r="A35" s="60" t="s">
        <v>219</v>
      </c>
      <c r="B35" s="61"/>
      <c r="C35" s="61"/>
      <c r="D35" s="57">
        <f t="shared" si="3"/>
        <v>0</v>
      </c>
      <c r="E35" s="62"/>
      <c r="F35" s="62"/>
      <c r="G35" s="63">
        <f t="shared" si="1"/>
        <v>0</v>
      </c>
    </row>
    <row r="36" spans="1:9" ht="12.75">
      <c r="A36" s="64" t="s">
        <v>220</v>
      </c>
      <c r="B36" s="65">
        <f>SUM(B28:B35)</f>
        <v>7</v>
      </c>
      <c r="C36" s="65">
        <f>SUM(C28:C35)</f>
        <v>0</v>
      </c>
      <c r="D36" s="65">
        <f>SUM(D28:D35)</f>
        <v>7</v>
      </c>
      <c r="E36" s="65">
        <f>SUM(E28:E35)</f>
        <v>0</v>
      </c>
      <c r="F36" s="65">
        <f>SUM(F28:F35)</f>
        <v>0</v>
      </c>
      <c r="G36" s="66">
        <f t="shared" si="1"/>
        <v>0</v>
      </c>
      <c r="I36" s="49" t="s">
        <v>606</v>
      </c>
    </row>
    <row r="37" spans="1:7" ht="27">
      <c r="A37" s="67" t="s">
        <v>221</v>
      </c>
      <c r="B37" s="65">
        <f>SUM(B19,B27,B36)</f>
        <v>8</v>
      </c>
      <c r="C37" s="351">
        <f>SUM(C19,C27,C36)</f>
        <v>8</v>
      </c>
      <c r="D37" s="349">
        <f>SUM(D19,D27,D36)</f>
        <v>0</v>
      </c>
      <c r="E37" s="65">
        <f>SUM(E19,E27,E36)</f>
        <v>9</v>
      </c>
      <c r="F37" s="65">
        <f>SUM(F19,F27,F36)</f>
        <v>8</v>
      </c>
      <c r="G37" s="66">
        <f t="shared" si="1"/>
        <v>1</v>
      </c>
    </row>
    <row r="38" spans="1:7" ht="13.5">
      <c r="A38" s="67" t="s">
        <v>222</v>
      </c>
      <c r="B38" s="68"/>
      <c r="C38" s="347"/>
      <c r="D38" s="351">
        <v>220</v>
      </c>
      <c r="E38" s="348"/>
      <c r="F38" s="65"/>
      <c r="G38" s="66">
        <v>219</v>
      </c>
    </row>
    <row r="39" spans="1:7" ht="14.25" thickBot="1">
      <c r="A39" s="69" t="s">
        <v>223</v>
      </c>
      <c r="B39" s="70"/>
      <c r="C39" s="70"/>
      <c r="D39" s="350">
        <f>D37+D38</f>
        <v>220</v>
      </c>
      <c r="E39" s="70"/>
      <c r="F39" s="71"/>
      <c r="G39" s="66">
        <f>G37+G38</f>
        <v>220</v>
      </c>
    </row>
    <row r="41" spans="1:6" ht="12.75">
      <c r="A41" s="374" t="str">
        <f>'БАЛАНС-3м.'!A81</f>
        <v>Дата: 14.04.2014 г. </v>
      </c>
      <c r="B41" s="72" t="s">
        <v>224</v>
      </c>
      <c r="C41" s="73"/>
      <c r="E41" s="439" t="s">
        <v>225</v>
      </c>
      <c r="F41" s="439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K31" sqref="K31"/>
    </sheetView>
  </sheetViews>
  <sheetFormatPr defaultColWidth="9.25390625" defaultRowHeight="12.75"/>
  <cols>
    <col min="1" max="1" width="26.25390625" style="105" customWidth="1"/>
    <col min="2" max="2" width="9.00390625" style="76" customWidth="1"/>
    <col min="3" max="3" width="7.375" style="76" customWidth="1"/>
    <col min="4" max="4" width="12.375" style="76" customWidth="1"/>
    <col min="5" max="5" width="6.00390625" style="76" customWidth="1"/>
    <col min="6" max="6" width="8.25390625" style="76" customWidth="1"/>
    <col min="7" max="7" width="6.75390625" style="76" customWidth="1"/>
    <col min="8" max="8" width="8.125" style="76" customWidth="1"/>
    <col min="9" max="9" width="6.75390625" style="76" customWidth="1"/>
    <col min="10" max="10" width="8.125" style="76" customWidth="1"/>
    <col min="11" max="11" width="6.75390625" style="76" customWidth="1"/>
    <col min="12" max="16384" width="9.25390625" style="76" customWidth="1"/>
  </cols>
  <sheetData>
    <row r="1" spans="2:11" s="74" customFormat="1" ht="11.25">
      <c r="B1" s="75"/>
      <c r="C1" s="75"/>
      <c r="D1" s="75"/>
      <c r="E1" s="75"/>
      <c r="F1" s="75"/>
      <c r="G1" s="75"/>
      <c r="H1" s="75"/>
      <c r="I1" s="75"/>
      <c r="J1" s="76" t="s">
        <v>226</v>
      </c>
      <c r="K1" s="76"/>
    </row>
    <row r="2" spans="2:11" s="74" customFormat="1" ht="11.25">
      <c r="B2" s="75"/>
      <c r="C2" s="75"/>
      <c r="D2" s="75"/>
      <c r="E2" s="75"/>
      <c r="F2" s="75"/>
      <c r="G2" s="75"/>
      <c r="H2" s="75"/>
      <c r="I2" s="75"/>
      <c r="J2" s="76" t="s">
        <v>604</v>
      </c>
      <c r="K2" s="76"/>
    </row>
    <row r="3" spans="1:11" s="74" customFormat="1" ht="11.25" customHeight="1">
      <c r="A3" s="464" t="s">
        <v>125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 s="74" customFormat="1" ht="11.25" customHeight="1">
      <c r="A4" s="464" t="s">
        <v>227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3" s="74" customFormat="1" ht="10.5">
      <c r="A5" s="465" t="str">
        <f>'БАЛАНС-3м.'!A3:F3</f>
        <v>на "БУЛГАР ЧЕХ ИНВЕСТ ХОЛДИНГ" АД - СМОЛЯН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78"/>
      <c r="M5" s="78"/>
    </row>
    <row r="6" spans="1:13" s="80" customFormat="1" ht="10.5">
      <c r="A6" s="466" t="str">
        <f>'БАЛАНС-3м.'!A4:F4</f>
        <v>към 31.03.2014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79"/>
      <c r="M6" s="79"/>
    </row>
    <row r="7" s="74" customFormat="1" ht="9.75" customHeight="1" thickBot="1">
      <c r="K7" s="74" t="s">
        <v>228</v>
      </c>
    </row>
    <row r="8" spans="1:11" s="83" customFormat="1" ht="21.75" thickBot="1">
      <c r="A8" s="455" t="s">
        <v>229</v>
      </c>
      <c r="B8" s="455" t="s">
        <v>230</v>
      </c>
      <c r="C8" s="461" t="s">
        <v>231</v>
      </c>
      <c r="D8" s="462"/>
      <c r="E8" s="462"/>
      <c r="F8" s="462"/>
      <c r="G8" s="463"/>
      <c r="H8" s="81" t="s">
        <v>232</v>
      </c>
      <c r="I8" s="82"/>
      <c r="J8" s="458" t="s">
        <v>233</v>
      </c>
      <c r="K8" s="455" t="s">
        <v>234</v>
      </c>
    </row>
    <row r="9" spans="1:11" s="83" customFormat="1" ht="11.25" thickBot="1">
      <c r="A9" s="456"/>
      <c r="B9" s="456"/>
      <c r="C9" s="451" t="s">
        <v>235</v>
      </c>
      <c r="D9" s="451" t="s">
        <v>236</v>
      </c>
      <c r="E9" s="462" t="s">
        <v>237</v>
      </c>
      <c r="F9" s="462"/>
      <c r="G9" s="463"/>
      <c r="H9" s="451" t="s">
        <v>238</v>
      </c>
      <c r="I9" s="453" t="s">
        <v>239</v>
      </c>
      <c r="J9" s="459"/>
      <c r="K9" s="456"/>
    </row>
    <row r="10" spans="1:11" s="83" customFormat="1" ht="23.25" thickBot="1">
      <c r="A10" s="457"/>
      <c r="B10" s="457"/>
      <c r="C10" s="452"/>
      <c r="D10" s="452"/>
      <c r="E10" s="84" t="s">
        <v>240</v>
      </c>
      <c r="F10" s="84" t="s">
        <v>241</v>
      </c>
      <c r="G10" s="84" t="s">
        <v>242</v>
      </c>
      <c r="H10" s="452"/>
      <c r="I10" s="454"/>
      <c r="J10" s="460"/>
      <c r="K10" s="457"/>
    </row>
    <row r="11" spans="1:11" s="77" customFormat="1" ht="11.25" thickBot="1">
      <c r="A11" s="85" t="s">
        <v>243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</row>
    <row r="12" spans="1:11" ht="22.5">
      <c r="A12" s="87" t="s">
        <v>244</v>
      </c>
      <c r="B12" s="88">
        <v>1191</v>
      </c>
      <c r="C12" s="88"/>
      <c r="D12" s="88"/>
      <c r="E12" s="88">
        <v>80</v>
      </c>
      <c r="F12" s="88"/>
      <c r="G12" s="363"/>
      <c r="H12" s="88">
        <v>184</v>
      </c>
      <c r="I12" s="88">
        <v>-19</v>
      </c>
      <c r="J12" s="88"/>
      <c r="K12" s="89">
        <f aca="true" t="shared" si="0" ref="K12:K28">SUM(B12:J12)</f>
        <v>1436</v>
      </c>
    </row>
    <row r="13" spans="1:11" ht="22.5">
      <c r="A13" s="90" t="s">
        <v>245</v>
      </c>
      <c r="B13" s="91"/>
      <c r="C13" s="91"/>
      <c r="D13" s="91"/>
      <c r="E13" s="91"/>
      <c r="F13" s="91"/>
      <c r="G13" s="91"/>
      <c r="H13" s="91"/>
      <c r="I13" s="91"/>
      <c r="J13" s="91"/>
      <c r="K13" s="89">
        <f t="shared" si="0"/>
        <v>0</v>
      </c>
    </row>
    <row r="14" spans="1:11" ht="11.25">
      <c r="A14" s="90" t="s">
        <v>246</v>
      </c>
      <c r="B14" s="91"/>
      <c r="C14" s="91"/>
      <c r="D14" s="91"/>
      <c r="E14" s="91"/>
      <c r="F14" s="91"/>
      <c r="G14" s="91"/>
      <c r="H14" s="91"/>
      <c r="I14" s="91"/>
      <c r="J14" s="91"/>
      <c r="K14" s="89">
        <f t="shared" si="0"/>
        <v>0</v>
      </c>
    </row>
    <row r="15" spans="1:11" ht="11.25">
      <c r="A15" s="90" t="s">
        <v>247</v>
      </c>
      <c r="B15" s="91"/>
      <c r="C15" s="91"/>
      <c r="D15" s="91"/>
      <c r="E15" s="91"/>
      <c r="F15" s="91"/>
      <c r="G15" s="91"/>
      <c r="H15" s="91"/>
      <c r="I15" s="91"/>
      <c r="J15" s="91"/>
      <c r="K15" s="89">
        <f t="shared" si="0"/>
        <v>0</v>
      </c>
    </row>
    <row r="16" spans="1:11" ht="22.5">
      <c r="A16" s="90" t="s">
        <v>248</v>
      </c>
      <c r="B16" s="91"/>
      <c r="C16" s="91"/>
      <c r="D16" s="91"/>
      <c r="E16" s="91"/>
      <c r="F16" s="91"/>
      <c r="G16" s="91"/>
      <c r="H16" s="91"/>
      <c r="I16" s="91">
        <v>-3</v>
      </c>
      <c r="J16" s="91"/>
      <c r="K16" s="89">
        <f t="shared" si="0"/>
        <v>-3</v>
      </c>
    </row>
    <row r="17" spans="1:11" ht="11.25">
      <c r="A17" s="90" t="s">
        <v>249</v>
      </c>
      <c r="B17" s="91"/>
      <c r="C17" s="91"/>
      <c r="D17" s="91"/>
      <c r="E17" s="91"/>
      <c r="F17" s="91"/>
      <c r="G17" s="91"/>
      <c r="H17" s="91"/>
      <c r="I17" s="91"/>
      <c r="J17" s="91"/>
      <c r="K17" s="89">
        <f t="shared" si="0"/>
        <v>0</v>
      </c>
    </row>
    <row r="18" spans="1:11" ht="11.25">
      <c r="A18" s="92" t="s">
        <v>250</v>
      </c>
      <c r="B18" s="91"/>
      <c r="C18" s="91"/>
      <c r="D18" s="91"/>
      <c r="E18" s="91"/>
      <c r="F18" s="91"/>
      <c r="G18" s="91"/>
      <c r="H18" s="91"/>
      <c r="I18" s="91"/>
      <c r="J18" s="91"/>
      <c r="K18" s="89">
        <f t="shared" si="0"/>
        <v>0</v>
      </c>
    </row>
    <row r="19" spans="1:11" ht="11.25">
      <c r="A19" s="90" t="s">
        <v>251</v>
      </c>
      <c r="B19" s="91"/>
      <c r="C19" s="91"/>
      <c r="D19" s="91"/>
      <c r="E19" s="91"/>
      <c r="F19" s="91"/>
      <c r="G19" s="91"/>
      <c r="H19" s="91"/>
      <c r="I19" s="91"/>
      <c r="J19" s="91"/>
      <c r="K19" s="89">
        <f t="shared" si="0"/>
        <v>0</v>
      </c>
    </row>
    <row r="20" spans="1:11" ht="33.75">
      <c r="A20" s="90" t="s">
        <v>252</v>
      </c>
      <c r="B20" s="91"/>
      <c r="C20" s="91"/>
      <c r="D20" s="91"/>
      <c r="E20" s="91"/>
      <c r="F20" s="91"/>
      <c r="G20" s="91"/>
      <c r="H20" s="91"/>
      <c r="I20" s="91"/>
      <c r="J20" s="91"/>
      <c r="K20" s="89">
        <f t="shared" si="0"/>
        <v>0</v>
      </c>
    </row>
    <row r="21" spans="1:11" ht="11.25">
      <c r="A21" s="90" t="s">
        <v>253</v>
      </c>
      <c r="B21" s="91"/>
      <c r="C21" s="91"/>
      <c r="D21" s="91"/>
      <c r="E21" s="91"/>
      <c r="F21" s="91"/>
      <c r="G21" s="91"/>
      <c r="H21" s="91"/>
      <c r="I21" s="91"/>
      <c r="J21" s="91"/>
      <c r="K21" s="89">
        <f t="shared" si="0"/>
        <v>0</v>
      </c>
    </row>
    <row r="22" spans="1:11" ht="11.25">
      <c r="A22" s="90" t="s">
        <v>254</v>
      </c>
      <c r="B22" s="91"/>
      <c r="C22" s="91"/>
      <c r="D22" s="91"/>
      <c r="E22" s="91"/>
      <c r="F22" s="91"/>
      <c r="G22" s="91"/>
      <c r="H22" s="91"/>
      <c r="I22" s="91"/>
      <c r="J22" s="91"/>
      <c r="K22" s="89">
        <f t="shared" si="0"/>
        <v>0</v>
      </c>
    </row>
    <row r="23" spans="1:11" ht="33.75">
      <c r="A23" s="90" t="s">
        <v>255</v>
      </c>
      <c r="B23" s="91"/>
      <c r="C23" s="91"/>
      <c r="D23" s="91"/>
      <c r="E23" s="91"/>
      <c r="F23" s="91"/>
      <c r="G23" s="91"/>
      <c r="H23" s="91"/>
      <c r="I23" s="91"/>
      <c r="J23" s="91"/>
      <c r="K23" s="89">
        <f t="shared" si="0"/>
        <v>0</v>
      </c>
    </row>
    <row r="24" spans="1:11" ht="11.25">
      <c r="A24" s="90" t="s">
        <v>256</v>
      </c>
      <c r="B24" s="91"/>
      <c r="C24" s="91"/>
      <c r="D24" s="91"/>
      <c r="E24" s="91"/>
      <c r="F24" s="91"/>
      <c r="G24" s="91"/>
      <c r="H24" s="91"/>
      <c r="I24" s="91"/>
      <c r="J24" s="91"/>
      <c r="K24" s="89">
        <f t="shared" si="0"/>
        <v>0</v>
      </c>
    </row>
    <row r="25" spans="1:11" ht="11.25">
      <c r="A25" s="90" t="s">
        <v>254</v>
      </c>
      <c r="B25" s="91"/>
      <c r="C25" s="91"/>
      <c r="D25" s="91"/>
      <c r="E25" s="91"/>
      <c r="F25" s="91"/>
      <c r="G25" s="91"/>
      <c r="H25" s="91"/>
      <c r="I25" s="91"/>
      <c r="J25" s="91"/>
      <c r="K25" s="89">
        <f t="shared" si="0"/>
        <v>0</v>
      </c>
    </row>
    <row r="26" spans="1:11" ht="22.5">
      <c r="A26" s="90" t="s">
        <v>257</v>
      </c>
      <c r="B26" s="91"/>
      <c r="C26" s="91"/>
      <c r="D26" s="91"/>
      <c r="E26" s="91"/>
      <c r="F26" s="91"/>
      <c r="G26" s="91"/>
      <c r="H26" s="91"/>
      <c r="I26" s="91"/>
      <c r="J26" s="91"/>
      <c r="K26" s="89">
        <f t="shared" si="0"/>
        <v>0</v>
      </c>
    </row>
    <row r="27" spans="1:11" ht="23.25" thickBot="1">
      <c r="A27" s="93" t="s">
        <v>258</v>
      </c>
      <c r="B27" s="94"/>
      <c r="C27" s="94"/>
      <c r="D27" s="94"/>
      <c r="E27" s="94"/>
      <c r="F27" s="94"/>
      <c r="G27" s="94"/>
      <c r="H27" s="94"/>
      <c r="I27" s="94"/>
      <c r="J27" s="94"/>
      <c r="K27" s="95">
        <f t="shared" si="0"/>
        <v>0</v>
      </c>
    </row>
    <row r="28" spans="1:11" ht="22.5">
      <c r="A28" s="87" t="s">
        <v>259</v>
      </c>
      <c r="B28" s="88">
        <f aca="true" t="shared" si="1" ref="B28:J28">SUM(B12:B27)</f>
        <v>1191</v>
      </c>
      <c r="C28" s="88">
        <f t="shared" si="1"/>
        <v>0</v>
      </c>
      <c r="D28" s="88">
        <f t="shared" si="1"/>
        <v>0</v>
      </c>
      <c r="E28" s="88">
        <f t="shared" si="1"/>
        <v>80</v>
      </c>
      <c r="F28" s="88">
        <f t="shared" si="1"/>
        <v>0</v>
      </c>
      <c r="G28" s="88">
        <f t="shared" si="1"/>
        <v>0</v>
      </c>
      <c r="H28" s="88">
        <f t="shared" si="1"/>
        <v>184</v>
      </c>
      <c r="I28" s="88">
        <f t="shared" si="1"/>
        <v>-22</v>
      </c>
      <c r="J28" s="88">
        <f t="shared" si="1"/>
        <v>0</v>
      </c>
      <c r="K28" s="89">
        <f t="shared" si="0"/>
        <v>1433</v>
      </c>
    </row>
    <row r="29" spans="1:11" ht="33.75">
      <c r="A29" s="90" t="s">
        <v>260</v>
      </c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ht="34.5" thickBot="1">
      <c r="A30" s="93" t="s">
        <v>261</v>
      </c>
      <c r="B30" s="94"/>
      <c r="C30" s="94"/>
      <c r="D30" s="94"/>
      <c r="E30" s="94"/>
      <c r="F30" s="94"/>
      <c r="G30" s="94"/>
      <c r="H30" s="94"/>
      <c r="I30" s="94"/>
      <c r="J30" s="94"/>
      <c r="K30" s="97"/>
    </row>
    <row r="31" spans="1:11" ht="23.25" thickBot="1">
      <c r="A31" s="98" t="s">
        <v>262</v>
      </c>
      <c r="B31" s="99">
        <f aca="true" t="shared" si="2" ref="B31:J31">SUM(B28:B30)</f>
        <v>1191</v>
      </c>
      <c r="C31" s="99">
        <f t="shared" si="2"/>
        <v>0</v>
      </c>
      <c r="D31" s="99">
        <f t="shared" si="2"/>
        <v>0</v>
      </c>
      <c r="E31" s="99">
        <f t="shared" si="2"/>
        <v>80</v>
      </c>
      <c r="F31" s="99">
        <f t="shared" si="2"/>
        <v>0</v>
      </c>
      <c r="G31" s="99">
        <f t="shared" si="2"/>
        <v>0</v>
      </c>
      <c r="H31" s="99">
        <f t="shared" si="2"/>
        <v>184</v>
      </c>
      <c r="I31" s="99">
        <f t="shared" si="2"/>
        <v>-22</v>
      </c>
      <c r="J31" s="99">
        <f t="shared" si="2"/>
        <v>0</v>
      </c>
      <c r="K31" s="100">
        <f>SUM(B31:J31)</f>
        <v>1433</v>
      </c>
    </row>
    <row r="32" spans="1:11" ht="11.2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</row>
    <row r="33" spans="1:55" ht="12.75">
      <c r="A33" s="374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10" ht="12.75">
      <c r="A34" s="374" t="str">
        <f>'БАЛАНС-3м.'!A81</f>
        <v>Дата: 14.04.2014 г. </v>
      </c>
      <c r="B34" s="104"/>
      <c r="C34" s="104"/>
      <c r="D34" s="104"/>
      <c r="E34" s="104" t="s">
        <v>263</v>
      </c>
      <c r="F34" s="104"/>
      <c r="G34" s="104"/>
      <c r="H34" s="104"/>
      <c r="I34" s="104" t="s">
        <v>264</v>
      </c>
      <c r="J34" s="104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J22" sqref="J22"/>
    </sheetView>
  </sheetViews>
  <sheetFormatPr defaultColWidth="9.25390625" defaultRowHeight="12.75"/>
  <cols>
    <col min="1" max="1" width="119.25390625" style="108" customWidth="1"/>
    <col min="2" max="16384" width="9.25390625" style="108" customWidth="1"/>
  </cols>
  <sheetData>
    <row r="1" spans="1:7" ht="18.75" customHeight="1">
      <c r="A1" s="106" t="s">
        <v>265</v>
      </c>
      <c r="B1" s="107"/>
      <c r="C1" s="107"/>
      <c r="D1" s="107"/>
      <c r="E1" s="107"/>
      <c r="F1" s="107"/>
      <c r="G1" s="107"/>
    </row>
    <row r="2" spans="1:7" ht="12.75">
      <c r="A2" s="109" t="s">
        <v>605</v>
      </c>
      <c r="B2" s="107"/>
      <c r="C2" s="107"/>
      <c r="D2" s="107"/>
      <c r="E2" s="107"/>
      <c r="F2" s="107"/>
      <c r="G2" s="107"/>
    </row>
    <row r="3" spans="1:7" ht="12" customHeight="1">
      <c r="A3" s="106" t="s">
        <v>266</v>
      </c>
      <c r="B3" s="107"/>
      <c r="C3" s="107"/>
      <c r="D3" s="107"/>
      <c r="E3" s="107"/>
      <c r="F3" s="107"/>
      <c r="G3" s="107"/>
    </row>
    <row r="4" spans="1:7" ht="12" customHeight="1">
      <c r="A4" s="106"/>
      <c r="B4" s="107"/>
      <c r="C4" s="107"/>
      <c r="D4" s="107"/>
      <c r="E4" s="107"/>
      <c r="F4" s="107"/>
      <c r="G4" s="107"/>
    </row>
    <row r="5" spans="1:7" ht="12" customHeight="1">
      <c r="A5" s="110" t="s">
        <v>267</v>
      </c>
      <c r="B5" s="107"/>
      <c r="C5" s="107"/>
      <c r="D5" s="107"/>
      <c r="E5" s="107"/>
      <c r="F5" s="107"/>
      <c r="G5" s="107"/>
    </row>
    <row r="6" spans="1:7" ht="12" customHeight="1">
      <c r="A6" s="111" t="str">
        <f>'БАЛАНС-3м.'!A3:F3</f>
        <v>на "БУЛГАР ЧЕХ ИНВЕСТ ХОЛДИНГ" АД - СМОЛЯН</v>
      </c>
      <c r="B6" s="107"/>
      <c r="C6" s="107"/>
      <c r="D6" s="107"/>
      <c r="E6" s="107"/>
      <c r="F6" s="107"/>
      <c r="G6" s="107"/>
    </row>
    <row r="7" spans="1:7" ht="12" customHeight="1">
      <c r="A7" s="112"/>
      <c r="B7" s="107"/>
      <c r="C7" s="107"/>
      <c r="D7" s="107"/>
      <c r="E7" s="107"/>
      <c r="F7" s="107"/>
      <c r="G7" s="107"/>
    </row>
    <row r="8" spans="1:7" s="115" customFormat="1" ht="12" customHeight="1">
      <c r="A8" s="113"/>
      <c r="B8" s="114"/>
      <c r="C8" s="114"/>
      <c r="D8" s="114"/>
      <c r="E8" s="114"/>
      <c r="F8" s="114"/>
      <c r="G8" s="114"/>
    </row>
    <row r="9" spans="1:7" ht="12.75">
      <c r="A9" s="107" t="s">
        <v>268</v>
      </c>
      <c r="B9" s="107"/>
      <c r="C9" s="107"/>
      <c r="D9" s="107"/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19">
      <selection activeCell="C30" sqref="C30"/>
    </sheetView>
  </sheetViews>
  <sheetFormatPr defaultColWidth="9.25390625" defaultRowHeight="12.75"/>
  <cols>
    <col min="1" max="1" width="3.875" style="108" customWidth="1"/>
    <col min="2" max="2" width="29.125" style="108" customWidth="1"/>
    <col min="3" max="3" width="8.375" style="108" customWidth="1"/>
    <col min="4" max="4" width="9.875" style="108" customWidth="1"/>
    <col min="5" max="5" width="8.875" style="108" customWidth="1"/>
    <col min="6" max="7" width="8.25390625" style="108" customWidth="1"/>
    <col min="8" max="8" width="7.875" style="108" customWidth="1"/>
    <col min="9" max="9" width="9.00390625" style="108" customWidth="1"/>
    <col min="10" max="10" width="8.375" style="108" customWidth="1"/>
    <col min="11" max="11" width="8.25390625" style="108" customWidth="1"/>
    <col min="12" max="12" width="8.375" style="108" customWidth="1"/>
    <col min="13" max="13" width="8.00390625" style="108" customWidth="1"/>
    <col min="14" max="14" width="7.75390625" style="108" customWidth="1"/>
    <col min="15" max="15" width="7.375" style="108" customWidth="1"/>
    <col min="16" max="17" width="9.375" style="108" customWidth="1"/>
    <col min="18" max="16384" width="9.25390625" style="108" customWidth="1"/>
  </cols>
  <sheetData>
    <row r="1" spans="1:17" ht="12.75">
      <c r="A1" s="116"/>
      <c r="B1" s="116"/>
      <c r="C1" s="117"/>
      <c r="D1" s="474"/>
      <c r="E1" s="474"/>
      <c r="F1" s="474"/>
      <c r="G1" s="474"/>
      <c r="H1" s="474"/>
      <c r="I1" s="474"/>
      <c r="J1" s="474"/>
      <c r="K1" s="474"/>
      <c r="L1" s="117"/>
      <c r="M1" s="474" t="s">
        <v>269</v>
      </c>
      <c r="N1" s="474"/>
      <c r="O1" s="474"/>
      <c r="P1" s="117" t="s">
        <v>270</v>
      </c>
      <c r="Q1" s="117"/>
    </row>
    <row r="2" spans="1:17" ht="12.75">
      <c r="A2" s="475" t="s">
        <v>271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1:17" ht="12.75">
      <c r="A3" s="475" t="s">
        <v>272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</row>
    <row r="4" spans="1:17" ht="13.5" customHeight="1">
      <c r="A4" s="472" t="str">
        <f>'БАЛАНС-3м.'!A3:F3</f>
        <v>на "БУЛГАР ЧЕХ ИНВЕСТ ХОЛДИНГ" АД - СМОЛЯН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2.75" customHeight="1">
      <c r="A5" s="472" t="str">
        <f>'БАЛАНС-3м.'!A4:F4</f>
        <v>към 31.03.2014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7" ht="8.25" customHeight="1" thickBot="1">
      <c r="A6" s="116" t="s">
        <v>273</v>
      </c>
      <c r="P6" s="117" t="s">
        <v>274</v>
      </c>
      <c r="Q6" s="117"/>
    </row>
    <row r="7" spans="1:17" ht="24" customHeight="1" thickBot="1">
      <c r="A7" s="470" t="s">
        <v>229</v>
      </c>
      <c r="B7" s="471"/>
      <c r="C7" s="471" t="s">
        <v>275</v>
      </c>
      <c r="D7" s="471"/>
      <c r="E7" s="471"/>
      <c r="F7" s="471"/>
      <c r="G7" s="471" t="s">
        <v>276</v>
      </c>
      <c r="H7" s="471"/>
      <c r="I7" s="471" t="s">
        <v>277</v>
      </c>
      <c r="J7" s="471" t="s">
        <v>278</v>
      </c>
      <c r="K7" s="471"/>
      <c r="L7" s="471"/>
      <c r="M7" s="471"/>
      <c r="N7" s="471" t="s">
        <v>276</v>
      </c>
      <c r="O7" s="471"/>
      <c r="P7" s="471" t="s">
        <v>279</v>
      </c>
      <c r="Q7" s="473" t="s">
        <v>280</v>
      </c>
    </row>
    <row r="8" spans="1:17" ht="54" customHeight="1" thickBot="1">
      <c r="A8" s="470"/>
      <c r="B8" s="471"/>
      <c r="C8" s="118" t="s">
        <v>281</v>
      </c>
      <c r="D8" s="118" t="s">
        <v>282</v>
      </c>
      <c r="E8" s="118" t="s">
        <v>283</v>
      </c>
      <c r="F8" s="118" t="s">
        <v>284</v>
      </c>
      <c r="G8" s="118" t="s">
        <v>285</v>
      </c>
      <c r="H8" s="118" t="s">
        <v>286</v>
      </c>
      <c r="I8" s="471"/>
      <c r="J8" s="118" t="s">
        <v>281</v>
      </c>
      <c r="K8" s="118" t="s">
        <v>287</v>
      </c>
      <c r="L8" s="118" t="s">
        <v>288</v>
      </c>
      <c r="M8" s="118" t="s">
        <v>289</v>
      </c>
      <c r="N8" s="118" t="s">
        <v>285</v>
      </c>
      <c r="O8" s="118" t="s">
        <v>286</v>
      </c>
      <c r="P8" s="471"/>
      <c r="Q8" s="473"/>
    </row>
    <row r="9" spans="1:17" ht="13.5" customHeight="1" thickBot="1">
      <c r="A9" s="467" t="s">
        <v>243</v>
      </c>
      <c r="B9" s="468"/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9">
        <v>15</v>
      </c>
    </row>
    <row r="10" spans="1:17" ht="21">
      <c r="A10" s="424" t="s">
        <v>290</v>
      </c>
      <c r="B10" s="423" t="s">
        <v>291</v>
      </c>
      <c r="C10" s="120"/>
      <c r="D10" s="121"/>
      <c r="E10" s="121"/>
      <c r="F10" s="122"/>
      <c r="G10" s="121"/>
      <c r="H10" s="121"/>
      <c r="I10" s="122"/>
      <c r="J10" s="120"/>
      <c r="K10" s="121"/>
      <c r="L10" s="121"/>
      <c r="M10" s="122"/>
      <c r="N10" s="121"/>
      <c r="O10" s="121"/>
      <c r="P10" s="121"/>
      <c r="Q10" s="123"/>
    </row>
    <row r="11" spans="1:17" ht="12.75">
      <c r="A11" s="124" t="s">
        <v>292</v>
      </c>
      <c r="B11" s="125" t="s">
        <v>293</v>
      </c>
      <c r="C11" s="126">
        <v>22</v>
      </c>
      <c r="D11" s="127"/>
      <c r="E11" s="127"/>
      <c r="F11" s="128">
        <f aca="true" t="shared" si="0" ref="F11:F17">C11+D11-E11</f>
        <v>22</v>
      </c>
      <c r="G11" s="127"/>
      <c r="H11" s="127"/>
      <c r="I11" s="128">
        <f aca="true" t="shared" si="1" ref="I11:I17">F11+G11-H11</f>
        <v>22</v>
      </c>
      <c r="J11" s="126"/>
      <c r="K11" s="127"/>
      <c r="L11" s="127"/>
      <c r="M11" s="128">
        <f aca="true" t="shared" si="2" ref="M11:M17">J11+K11-L11</f>
        <v>0</v>
      </c>
      <c r="N11" s="127"/>
      <c r="O11" s="127"/>
      <c r="P11" s="128">
        <f aca="true" t="shared" si="3" ref="P11:P17">M11+N11-O11</f>
        <v>0</v>
      </c>
      <c r="Q11" s="129">
        <f aca="true" t="shared" si="4" ref="Q11:Q17">I11-P11</f>
        <v>22</v>
      </c>
    </row>
    <row r="12" spans="1:17" ht="18" customHeight="1">
      <c r="A12" s="124" t="s">
        <v>294</v>
      </c>
      <c r="B12" s="125" t="s">
        <v>295</v>
      </c>
      <c r="C12" s="126">
        <v>36</v>
      </c>
      <c r="D12" s="127"/>
      <c r="E12" s="127"/>
      <c r="F12" s="128">
        <f t="shared" si="0"/>
        <v>36</v>
      </c>
      <c r="G12" s="127"/>
      <c r="H12" s="127"/>
      <c r="I12" s="128">
        <f t="shared" si="1"/>
        <v>36</v>
      </c>
      <c r="J12" s="126">
        <v>5</v>
      </c>
      <c r="K12" s="127">
        <v>1</v>
      </c>
      <c r="L12" s="127"/>
      <c r="M12" s="128">
        <f t="shared" si="2"/>
        <v>6</v>
      </c>
      <c r="N12" s="127"/>
      <c r="O12" s="127"/>
      <c r="P12" s="128">
        <f t="shared" si="3"/>
        <v>6</v>
      </c>
      <c r="Q12" s="129">
        <f t="shared" si="4"/>
        <v>30</v>
      </c>
    </row>
    <row r="13" spans="1:17" ht="15" customHeight="1">
      <c r="A13" s="124" t="s">
        <v>296</v>
      </c>
      <c r="B13" s="125" t="s">
        <v>297</v>
      </c>
      <c r="C13" s="126"/>
      <c r="D13" s="127"/>
      <c r="E13" s="127"/>
      <c r="F13" s="128">
        <f t="shared" si="0"/>
        <v>0</v>
      </c>
      <c r="G13" s="127"/>
      <c r="H13" s="127"/>
      <c r="I13" s="128">
        <f t="shared" si="1"/>
        <v>0</v>
      </c>
      <c r="J13" s="126"/>
      <c r="K13" s="127"/>
      <c r="L13" s="127"/>
      <c r="M13" s="128">
        <f t="shared" si="2"/>
        <v>0</v>
      </c>
      <c r="N13" s="127"/>
      <c r="O13" s="127"/>
      <c r="P13" s="128">
        <f t="shared" si="3"/>
        <v>0</v>
      </c>
      <c r="Q13" s="129">
        <f t="shared" si="4"/>
        <v>0</v>
      </c>
    </row>
    <row r="14" spans="1:17" ht="15" customHeight="1">
      <c r="A14" s="124" t="s">
        <v>298</v>
      </c>
      <c r="B14" s="125" t="s">
        <v>299</v>
      </c>
      <c r="C14" s="126"/>
      <c r="D14" s="127"/>
      <c r="E14" s="127"/>
      <c r="F14" s="128">
        <f t="shared" si="0"/>
        <v>0</v>
      </c>
      <c r="G14" s="127"/>
      <c r="H14" s="127"/>
      <c r="I14" s="128">
        <f t="shared" si="1"/>
        <v>0</v>
      </c>
      <c r="J14" s="126"/>
      <c r="K14" s="127"/>
      <c r="L14" s="127"/>
      <c r="M14" s="128">
        <f t="shared" si="2"/>
        <v>0</v>
      </c>
      <c r="N14" s="127"/>
      <c r="O14" s="127"/>
      <c r="P14" s="128">
        <f t="shared" si="3"/>
        <v>0</v>
      </c>
      <c r="Q14" s="129">
        <f t="shared" si="4"/>
        <v>0</v>
      </c>
    </row>
    <row r="15" spans="1:17" ht="15.75" customHeight="1">
      <c r="A15" s="124" t="s">
        <v>300</v>
      </c>
      <c r="B15" s="125" t="s">
        <v>301</v>
      </c>
      <c r="C15" s="126"/>
      <c r="D15" s="127"/>
      <c r="E15" s="127"/>
      <c r="F15" s="128">
        <f t="shared" si="0"/>
        <v>0</v>
      </c>
      <c r="G15" s="127"/>
      <c r="H15" s="127"/>
      <c r="I15" s="128">
        <f t="shared" si="1"/>
        <v>0</v>
      </c>
      <c r="J15" s="126"/>
      <c r="K15" s="127"/>
      <c r="L15" s="127"/>
      <c r="M15" s="128">
        <f t="shared" si="2"/>
        <v>0</v>
      </c>
      <c r="N15" s="127"/>
      <c r="O15" s="127"/>
      <c r="P15" s="128">
        <f t="shared" si="3"/>
        <v>0</v>
      </c>
      <c r="Q15" s="129">
        <f t="shared" si="4"/>
        <v>0</v>
      </c>
    </row>
    <row r="16" spans="1:17" ht="16.5" customHeight="1">
      <c r="A16" s="124" t="s">
        <v>302</v>
      </c>
      <c r="B16" s="130" t="s">
        <v>303</v>
      </c>
      <c r="C16" s="126"/>
      <c r="D16" s="127"/>
      <c r="E16" s="127"/>
      <c r="F16" s="128">
        <f t="shared" si="0"/>
        <v>0</v>
      </c>
      <c r="G16" s="127"/>
      <c r="H16" s="127"/>
      <c r="I16" s="128">
        <f t="shared" si="1"/>
        <v>0</v>
      </c>
      <c r="J16" s="126"/>
      <c r="K16" s="127"/>
      <c r="L16" s="127"/>
      <c r="M16" s="128">
        <f t="shared" si="2"/>
        <v>0</v>
      </c>
      <c r="N16" s="127"/>
      <c r="O16" s="127"/>
      <c r="P16" s="128">
        <f t="shared" si="3"/>
        <v>0</v>
      </c>
      <c r="Q16" s="129">
        <f t="shared" si="4"/>
        <v>0</v>
      </c>
    </row>
    <row r="17" spans="1:17" ht="27" customHeight="1">
      <c r="A17" s="124" t="s">
        <v>304</v>
      </c>
      <c r="B17" s="131" t="s">
        <v>305</v>
      </c>
      <c r="C17" s="126">
        <v>2</v>
      </c>
      <c r="D17" s="127"/>
      <c r="E17" s="127">
        <v>0</v>
      </c>
      <c r="F17" s="128">
        <f t="shared" si="0"/>
        <v>2</v>
      </c>
      <c r="G17" s="127"/>
      <c r="H17" s="127"/>
      <c r="I17" s="128">
        <f t="shared" si="1"/>
        <v>2</v>
      </c>
      <c r="J17" s="126">
        <v>2</v>
      </c>
      <c r="K17" s="127"/>
      <c r="L17" s="127"/>
      <c r="M17" s="128">
        <f t="shared" si="2"/>
        <v>2</v>
      </c>
      <c r="N17" s="127"/>
      <c r="O17" s="127"/>
      <c r="P17" s="128">
        <f t="shared" si="3"/>
        <v>2</v>
      </c>
      <c r="Q17" s="129">
        <f t="shared" si="4"/>
        <v>0</v>
      </c>
    </row>
    <row r="18" spans="1:17" s="136" customFormat="1" ht="12.75">
      <c r="A18" s="132"/>
      <c r="B18" s="133" t="s">
        <v>306</v>
      </c>
      <c r="C18" s="134">
        <f aca="true" t="shared" si="5" ref="C18:Q18">SUM(C10:C17)</f>
        <v>60</v>
      </c>
      <c r="D18" s="134">
        <f t="shared" si="5"/>
        <v>0</v>
      </c>
      <c r="E18" s="134">
        <f t="shared" si="5"/>
        <v>0</v>
      </c>
      <c r="F18" s="134">
        <f t="shared" si="5"/>
        <v>60</v>
      </c>
      <c r="G18" s="134">
        <f t="shared" si="5"/>
        <v>0</v>
      </c>
      <c r="H18" s="134">
        <f t="shared" si="5"/>
        <v>0</v>
      </c>
      <c r="I18" s="134">
        <f t="shared" si="5"/>
        <v>60</v>
      </c>
      <c r="J18" s="134">
        <f t="shared" si="5"/>
        <v>7</v>
      </c>
      <c r="K18" s="134">
        <f t="shared" si="5"/>
        <v>1</v>
      </c>
      <c r="L18" s="134">
        <f t="shared" si="5"/>
        <v>0</v>
      </c>
      <c r="M18" s="134">
        <f t="shared" si="5"/>
        <v>8</v>
      </c>
      <c r="N18" s="134">
        <f t="shared" si="5"/>
        <v>0</v>
      </c>
      <c r="O18" s="134">
        <f t="shared" si="5"/>
        <v>0</v>
      </c>
      <c r="P18" s="134">
        <f t="shared" si="5"/>
        <v>8</v>
      </c>
      <c r="Q18" s="135">
        <f t="shared" si="5"/>
        <v>52</v>
      </c>
    </row>
    <row r="19" spans="1:17" ht="23.25" customHeight="1">
      <c r="A19" s="137" t="s">
        <v>307</v>
      </c>
      <c r="B19" s="138" t="s">
        <v>308</v>
      </c>
      <c r="C19" s="126"/>
      <c r="D19" s="127"/>
      <c r="E19" s="127"/>
      <c r="F19" s="128">
        <f>C19+D19-E19</f>
        <v>0</v>
      </c>
      <c r="G19" s="127"/>
      <c r="H19" s="127"/>
      <c r="I19" s="128">
        <f>F19+G19-H19</f>
        <v>0</v>
      </c>
      <c r="J19" s="126"/>
      <c r="K19" s="127"/>
      <c r="L19" s="127"/>
      <c r="M19" s="128">
        <f>J19+K19-L19</f>
        <v>0</v>
      </c>
      <c r="N19" s="127"/>
      <c r="O19" s="127"/>
      <c r="P19" s="128">
        <f>M19+N19-O19</f>
        <v>0</v>
      </c>
      <c r="Q19" s="129">
        <f>I19-P19</f>
        <v>0</v>
      </c>
    </row>
    <row r="20" spans="1:17" ht="16.5" customHeight="1">
      <c r="A20" s="124" t="s">
        <v>292</v>
      </c>
      <c r="B20" s="125" t="s">
        <v>309</v>
      </c>
      <c r="C20" s="126"/>
      <c r="D20" s="127"/>
      <c r="E20" s="127"/>
      <c r="F20" s="128">
        <f>C20+D20-E20</f>
        <v>0</v>
      </c>
      <c r="G20" s="127"/>
      <c r="H20" s="127"/>
      <c r="I20" s="128">
        <f>F20+G20-H20</f>
        <v>0</v>
      </c>
      <c r="J20" s="126"/>
      <c r="K20" s="127"/>
      <c r="L20" s="127"/>
      <c r="M20" s="128">
        <f>J20+K20-L20</f>
        <v>0</v>
      </c>
      <c r="N20" s="127"/>
      <c r="O20" s="127"/>
      <c r="P20" s="128">
        <f>M20+N20-O20</f>
        <v>0</v>
      </c>
      <c r="Q20" s="129">
        <f>I20-P20</f>
        <v>0</v>
      </c>
    </row>
    <row r="21" spans="1:17" ht="16.5" customHeight="1">
      <c r="A21" s="124" t="s">
        <v>294</v>
      </c>
      <c r="B21" s="125" t="s">
        <v>310</v>
      </c>
      <c r="C21" s="126">
        <v>0</v>
      </c>
      <c r="D21" s="127"/>
      <c r="E21" s="127"/>
      <c r="F21" s="128">
        <f>C21+D21-E21</f>
        <v>0</v>
      </c>
      <c r="G21" s="127"/>
      <c r="H21" s="127"/>
      <c r="I21" s="128">
        <f>F21+G21-H21</f>
        <v>0</v>
      </c>
      <c r="J21" s="126">
        <v>0</v>
      </c>
      <c r="K21" s="127"/>
      <c r="L21" s="127"/>
      <c r="M21" s="128">
        <f>J21+K21-L21</f>
        <v>0</v>
      </c>
      <c r="N21" s="127"/>
      <c r="O21" s="127"/>
      <c r="P21" s="128">
        <f>M21+N21-O21</f>
        <v>0</v>
      </c>
      <c r="Q21" s="129">
        <f>I21-P21</f>
        <v>0</v>
      </c>
    </row>
    <row r="22" spans="1:17" ht="26.25" customHeight="1">
      <c r="A22" s="139" t="s">
        <v>296</v>
      </c>
      <c r="B22" s="140" t="s">
        <v>311</v>
      </c>
      <c r="C22" s="126"/>
      <c r="D22" s="127"/>
      <c r="E22" s="127"/>
      <c r="F22" s="128">
        <f>C22+D22-E22</f>
        <v>0</v>
      </c>
      <c r="G22" s="127"/>
      <c r="H22" s="127"/>
      <c r="I22" s="128">
        <f>F22+G22-H22</f>
        <v>0</v>
      </c>
      <c r="J22" s="126"/>
      <c r="K22" s="127"/>
      <c r="L22" s="127"/>
      <c r="M22" s="128">
        <f>J22+K22-L22</f>
        <v>0</v>
      </c>
      <c r="N22" s="127"/>
      <c r="O22" s="127"/>
      <c r="P22" s="128">
        <f>M22+N22-O22</f>
        <v>0</v>
      </c>
      <c r="Q22" s="129">
        <f>I22-P22</f>
        <v>0</v>
      </c>
    </row>
    <row r="23" spans="1:17" ht="28.5" customHeight="1">
      <c r="A23" s="124" t="s">
        <v>298</v>
      </c>
      <c r="B23" s="141" t="s">
        <v>312</v>
      </c>
      <c r="C23" s="126">
        <v>0</v>
      </c>
      <c r="D23" s="127"/>
      <c r="E23" s="127"/>
      <c r="F23" s="128">
        <f>C23+D23-E23</f>
        <v>0</v>
      </c>
      <c r="G23" s="127"/>
      <c r="H23" s="127"/>
      <c r="I23" s="128">
        <f>F23+G23-H23</f>
        <v>0</v>
      </c>
      <c r="J23" s="126">
        <v>0</v>
      </c>
      <c r="K23" s="127"/>
      <c r="L23" s="127"/>
      <c r="M23" s="128">
        <f>J23+K23-L23</f>
        <v>0</v>
      </c>
      <c r="N23" s="127"/>
      <c r="O23" s="127"/>
      <c r="P23" s="128">
        <f>M23+N23-O23</f>
        <v>0</v>
      </c>
      <c r="Q23" s="129">
        <f>I23-P23</f>
        <v>0</v>
      </c>
    </row>
    <row r="24" spans="1:17" ht="13.5" customHeight="1">
      <c r="A24" s="124"/>
      <c r="B24" s="142" t="s">
        <v>313</v>
      </c>
      <c r="C24" s="134">
        <f aca="true" t="shared" si="6" ref="C24:Q24">SUM(C19:C23)</f>
        <v>0</v>
      </c>
      <c r="D24" s="134">
        <f t="shared" si="6"/>
        <v>0</v>
      </c>
      <c r="E24" s="134">
        <f t="shared" si="6"/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34">
        <f t="shared" si="6"/>
        <v>0</v>
      </c>
      <c r="O24" s="134">
        <f t="shared" si="6"/>
        <v>0</v>
      </c>
      <c r="P24" s="134">
        <f t="shared" si="6"/>
        <v>0</v>
      </c>
      <c r="Q24" s="135">
        <f t="shared" si="6"/>
        <v>0</v>
      </c>
    </row>
    <row r="25" spans="1:17" ht="27.75" customHeight="1">
      <c r="A25" s="137" t="s">
        <v>314</v>
      </c>
      <c r="B25" s="138" t="s">
        <v>315</v>
      </c>
      <c r="C25" s="126"/>
      <c r="D25" s="127"/>
      <c r="E25" s="127"/>
      <c r="F25" s="127"/>
      <c r="G25" s="127"/>
      <c r="H25" s="127"/>
      <c r="I25" s="127"/>
      <c r="J25" s="126"/>
      <c r="K25" s="127"/>
      <c r="L25" s="127"/>
      <c r="M25" s="127"/>
      <c r="N25" s="127"/>
      <c r="O25" s="127"/>
      <c r="P25" s="127"/>
      <c r="Q25" s="143"/>
    </row>
    <row r="26" spans="1:17" ht="12.75">
      <c r="A26" s="124" t="s">
        <v>292</v>
      </c>
      <c r="B26" s="125" t="s">
        <v>316</v>
      </c>
      <c r="C26" s="126"/>
      <c r="D26" s="127"/>
      <c r="E26" s="127"/>
      <c r="F26" s="128">
        <f>C26+D26-E26</f>
        <v>0</v>
      </c>
      <c r="G26" s="127"/>
      <c r="H26" s="127"/>
      <c r="I26" s="128">
        <f>F26+G26-H26</f>
        <v>0</v>
      </c>
      <c r="J26" s="126"/>
      <c r="K26" s="127"/>
      <c r="L26" s="127"/>
      <c r="M26" s="128">
        <f aca="true" t="shared" si="7" ref="M26:M32">J26+K26-L26</f>
        <v>0</v>
      </c>
      <c r="N26" s="127"/>
      <c r="O26" s="127"/>
      <c r="P26" s="128">
        <f aca="true" t="shared" si="8" ref="P26:P32">M26+N26-O26</f>
        <v>0</v>
      </c>
      <c r="Q26" s="129">
        <f aca="true" t="shared" si="9" ref="Q26:Q32">I26-P26</f>
        <v>0</v>
      </c>
    </row>
    <row r="27" spans="1:17" ht="12.75">
      <c r="A27" s="124"/>
      <c r="B27" s="125" t="s">
        <v>48</v>
      </c>
      <c r="C27" s="126">
        <v>794</v>
      </c>
      <c r="D27" s="127"/>
      <c r="E27" s="127"/>
      <c r="F27" s="128">
        <f>C27+D27-E27</f>
        <v>794</v>
      </c>
      <c r="G27" s="127"/>
      <c r="H27" s="127"/>
      <c r="I27" s="128">
        <f>F27+G27-H27</f>
        <v>794</v>
      </c>
      <c r="J27" s="126"/>
      <c r="K27" s="127"/>
      <c r="L27" s="127"/>
      <c r="M27" s="128">
        <f t="shared" si="7"/>
        <v>0</v>
      </c>
      <c r="N27" s="127"/>
      <c r="O27" s="127"/>
      <c r="P27" s="128">
        <f t="shared" si="8"/>
        <v>0</v>
      </c>
      <c r="Q27" s="129">
        <f t="shared" si="9"/>
        <v>794</v>
      </c>
    </row>
    <row r="28" spans="1:17" ht="12.75">
      <c r="A28" s="124"/>
      <c r="B28" s="125" t="s">
        <v>50</v>
      </c>
      <c r="C28" s="108">
        <v>0</v>
      </c>
      <c r="D28" s="127"/>
      <c r="E28" s="144"/>
      <c r="F28" s="108">
        <v>0</v>
      </c>
      <c r="G28" s="127"/>
      <c r="H28" s="144"/>
      <c r="I28" s="108">
        <v>0</v>
      </c>
      <c r="J28" s="126"/>
      <c r="K28" s="127"/>
      <c r="L28" s="127"/>
      <c r="M28" s="128">
        <f t="shared" si="7"/>
        <v>0</v>
      </c>
      <c r="N28" s="127"/>
      <c r="O28" s="127"/>
      <c r="P28" s="128">
        <f t="shared" si="8"/>
        <v>0</v>
      </c>
      <c r="Q28" s="129">
        <f t="shared" si="9"/>
        <v>0</v>
      </c>
    </row>
    <row r="29" spans="1:17" ht="12.75">
      <c r="A29" s="124"/>
      <c r="B29" s="125" t="s">
        <v>52</v>
      </c>
      <c r="C29" s="126">
        <v>43</v>
      </c>
      <c r="D29" s="128"/>
      <c r="E29" s="127"/>
      <c r="F29" s="128">
        <f>C29+D29-E29</f>
        <v>43</v>
      </c>
      <c r="G29" s="127"/>
      <c r="H29" s="127"/>
      <c r="I29" s="128">
        <f>F29+G29-H29</f>
        <v>43</v>
      </c>
      <c r="J29" s="126"/>
      <c r="K29" s="127"/>
      <c r="L29" s="127"/>
      <c r="M29" s="128">
        <f t="shared" si="7"/>
        <v>0</v>
      </c>
      <c r="N29" s="127"/>
      <c r="O29" s="127"/>
      <c r="P29" s="128">
        <f t="shared" si="8"/>
        <v>0</v>
      </c>
      <c r="Q29" s="129">
        <f t="shared" si="9"/>
        <v>43</v>
      </c>
    </row>
    <row r="30" spans="1:17" ht="12.75">
      <c r="A30" s="124"/>
      <c r="B30" s="125" t="s">
        <v>54</v>
      </c>
      <c r="C30" s="126">
        <v>7</v>
      </c>
      <c r="D30" s="127"/>
      <c r="E30" s="127"/>
      <c r="F30" s="128">
        <f>C30+D30-E30</f>
        <v>7</v>
      </c>
      <c r="G30" s="127"/>
      <c r="H30" s="127"/>
      <c r="I30" s="128">
        <f>F30+G30-H30</f>
        <v>7</v>
      </c>
      <c r="J30" s="126"/>
      <c r="K30" s="127"/>
      <c r="L30" s="127"/>
      <c r="M30" s="128">
        <f t="shared" si="7"/>
        <v>0</v>
      </c>
      <c r="N30" s="127"/>
      <c r="O30" s="127"/>
      <c r="P30" s="128">
        <f t="shared" si="8"/>
        <v>0</v>
      </c>
      <c r="Q30" s="129">
        <f t="shared" si="9"/>
        <v>7</v>
      </c>
    </row>
    <row r="31" spans="1:17" ht="12.75">
      <c r="A31" s="124" t="s">
        <v>317</v>
      </c>
      <c r="B31" s="125" t="s">
        <v>318</v>
      </c>
      <c r="C31" s="126"/>
      <c r="D31" s="127"/>
      <c r="E31" s="127"/>
      <c r="F31" s="128">
        <f>C31+D31-E31</f>
        <v>0</v>
      </c>
      <c r="G31" s="127"/>
      <c r="H31" s="127"/>
      <c r="I31" s="128">
        <f>F31+G31-H31</f>
        <v>0</v>
      </c>
      <c r="J31" s="126"/>
      <c r="K31" s="127"/>
      <c r="L31" s="127"/>
      <c r="M31" s="128">
        <f t="shared" si="7"/>
        <v>0</v>
      </c>
      <c r="N31" s="127"/>
      <c r="O31" s="127"/>
      <c r="P31" s="128">
        <f t="shared" si="8"/>
        <v>0</v>
      </c>
      <c r="Q31" s="129">
        <f t="shared" si="9"/>
        <v>0</v>
      </c>
    </row>
    <row r="32" spans="1:17" ht="15.75" customHeight="1">
      <c r="A32" s="124" t="s">
        <v>319</v>
      </c>
      <c r="B32" s="125" t="s">
        <v>320</v>
      </c>
      <c r="C32" s="126">
        <v>8</v>
      </c>
      <c r="D32" s="127"/>
      <c r="E32" s="127"/>
      <c r="F32" s="128">
        <f>C32+D32-E32</f>
        <v>8</v>
      </c>
      <c r="G32" s="127"/>
      <c r="H32" s="127"/>
      <c r="I32" s="128">
        <f>F32+G32-H32</f>
        <v>8</v>
      </c>
      <c r="J32" s="126"/>
      <c r="K32" s="127"/>
      <c r="L32" s="127"/>
      <c r="M32" s="128">
        <f t="shared" si="7"/>
        <v>0</v>
      </c>
      <c r="N32" s="127"/>
      <c r="O32" s="127"/>
      <c r="P32" s="128">
        <f t="shared" si="8"/>
        <v>0</v>
      </c>
      <c r="Q32" s="129">
        <f t="shared" si="9"/>
        <v>8</v>
      </c>
    </row>
    <row r="33" spans="1:17" ht="12.75">
      <c r="A33" s="124"/>
      <c r="B33" s="142" t="s">
        <v>321</v>
      </c>
      <c r="C33" s="134">
        <f aca="true" t="shared" si="10" ref="C33:Q33">SUM(C25:C32)</f>
        <v>852</v>
      </c>
      <c r="D33" s="134">
        <f t="shared" si="10"/>
        <v>0</v>
      </c>
      <c r="E33" s="134">
        <f t="shared" si="10"/>
        <v>0</v>
      </c>
      <c r="F33" s="134">
        <f t="shared" si="10"/>
        <v>852</v>
      </c>
      <c r="G33" s="134">
        <f t="shared" si="10"/>
        <v>0</v>
      </c>
      <c r="H33" s="134">
        <f t="shared" si="10"/>
        <v>0</v>
      </c>
      <c r="I33" s="134">
        <f t="shared" si="10"/>
        <v>852</v>
      </c>
      <c r="J33" s="134">
        <f t="shared" si="10"/>
        <v>0</v>
      </c>
      <c r="K33" s="134">
        <f t="shared" si="10"/>
        <v>0</v>
      </c>
      <c r="L33" s="134">
        <f t="shared" si="10"/>
        <v>0</v>
      </c>
      <c r="M33" s="134">
        <f t="shared" si="10"/>
        <v>0</v>
      </c>
      <c r="N33" s="134">
        <f t="shared" si="10"/>
        <v>0</v>
      </c>
      <c r="O33" s="134">
        <f t="shared" si="10"/>
        <v>0</v>
      </c>
      <c r="P33" s="134">
        <f t="shared" si="10"/>
        <v>0</v>
      </c>
      <c r="Q33" s="135">
        <f t="shared" si="10"/>
        <v>852</v>
      </c>
    </row>
    <row r="34" spans="1:17" ht="12.75">
      <c r="A34" s="145" t="s">
        <v>322</v>
      </c>
      <c r="B34" s="146" t="s">
        <v>323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43"/>
    </row>
    <row r="35" spans="1:17" ht="12.75">
      <c r="A35" s="124" t="s">
        <v>292</v>
      </c>
      <c r="B35" s="125" t="s">
        <v>324</v>
      </c>
      <c r="C35" s="126"/>
      <c r="D35" s="127"/>
      <c r="E35" s="127"/>
      <c r="F35" s="127"/>
      <c r="G35" s="127"/>
      <c r="H35" s="127"/>
      <c r="I35" s="127"/>
      <c r="J35" s="126"/>
      <c r="K35" s="127"/>
      <c r="L35" s="127"/>
      <c r="M35" s="127"/>
      <c r="N35" s="127"/>
      <c r="O35" s="127"/>
      <c r="P35" s="127"/>
      <c r="Q35" s="143"/>
    </row>
    <row r="36" spans="1:17" ht="12.75">
      <c r="A36" s="124" t="s">
        <v>294</v>
      </c>
      <c r="B36" s="125" t="s">
        <v>325</v>
      </c>
      <c r="C36" s="126"/>
      <c r="D36" s="127"/>
      <c r="E36" s="127"/>
      <c r="F36" s="127"/>
      <c r="G36" s="127"/>
      <c r="H36" s="127"/>
      <c r="I36" s="127"/>
      <c r="J36" s="126"/>
      <c r="K36" s="127"/>
      <c r="L36" s="127"/>
      <c r="M36" s="127"/>
      <c r="N36" s="127"/>
      <c r="O36" s="127"/>
      <c r="P36" s="127"/>
      <c r="Q36" s="143"/>
    </row>
    <row r="37" spans="1:17" ht="12.75">
      <c r="A37" s="124"/>
      <c r="B37" s="142" t="s">
        <v>326</v>
      </c>
      <c r="C37" s="134">
        <f aca="true" t="shared" si="11" ref="C37:Q37">SUM(C34:C36)</f>
        <v>0</v>
      </c>
      <c r="D37" s="134">
        <f t="shared" si="11"/>
        <v>0</v>
      </c>
      <c r="E37" s="134">
        <f t="shared" si="11"/>
        <v>0</v>
      </c>
      <c r="F37" s="134">
        <f t="shared" si="11"/>
        <v>0</v>
      </c>
      <c r="G37" s="134">
        <f t="shared" si="11"/>
        <v>0</v>
      </c>
      <c r="H37" s="134">
        <f t="shared" si="11"/>
        <v>0</v>
      </c>
      <c r="I37" s="134">
        <f t="shared" si="11"/>
        <v>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0</v>
      </c>
      <c r="N37" s="134">
        <f t="shared" si="11"/>
        <v>0</v>
      </c>
      <c r="O37" s="134">
        <f t="shared" si="11"/>
        <v>0</v>
      </c>
      <c r="P37" s="134">
        <f t="shared" si="11"/>
        <v>0</v>
      </c>
      <c r="Q37" s="135">
        <f t="shared" si="11"/>
        <v>0</v>
      </c>
    </row>
    <row r="38" spans="1:17" ht="13.5" thickBot="1">
      <c r="A38" s="147"/>
      <c r="B38" s="148" t="s">
        <v>327</v>
      </c>
      <c r="C38" s="149">
        <f aca="true" t="shared" si="12" ref="C38:Q38">SUM(C18,C24,C33,C37)</f>
        <v>912</v>
      </c>
      <c r="D38" s="149">
        <f t="shared" si="12"/>
        <v>0</v>
      </c>
      <c r="E38" s="149">
        <f>SUM(E18,E24,E33,E37)</f>
        <v>0</v>
      </c>
      <c r="F38" s="149">
        <f>SUM(F18,F24,F33,F37)</f>
        <v>912</v>
      </c>
      <c r="G38" s="149">
        <f t="shared" si="12"/>
        <v>0</v>
      </c>
      <c r="H38" s="149">
        <f t="shared" si="12"/>
        <v>0</v>
      </c>
      <c r="I38" s="149">
        <f t="shared" si="12"/>
        <v>912</v>
      </c>
      <c r="J38" s="149">
        <f t="shared" si="12"/>
        <v>7</v>
      </c>
      <c r="K38" s="149">
        <f t="shared" si="12"/>
        <v>1</v>
      </c>
      <c r="L38" s="149">
        <f t="shared" si="12"/>
        <v>0</v>
      </c>
      <c r="M38" s="149">
        <f>SUM(M18,M24,M33,M37)</f>
        <v>8</v>
      </c>
      <c r="N38" s="149">
        <f t="shared" si="12"/>
        <v>0</v>
      </c>
      <c r="O38" s="149">
        <f t="shared" si="12"/>
        <v>0</v>
      </c>
      <c r="P38" s="149">
        <f t="shared" si="12"/>
        <v>8</v>
      </c>
      <c r="Q38" s="150">
        <f t="shared" si="12"/>
        <v>904</v>
      </c>
    </row>
    <row r="39" spans="1:17" ht="12.75">
      <c r="A39" s="116"/>
      <c r="B39" s="116" t="s">
        <v>328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2.75">
      <c r="A40" s="116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2.75">
      <c r="A41" s="116"/>
      <c r="B41" s="374" t="str">
        <f>'БАЛАНС-3м.'!A81</f>
        <v>Дата: 14.04.2014 г. </v>
      </c>
      <c r="C41" s="116"/>
      <c r="D41" s="116"/>
      <c r="E41" s="116"/>
      <c r="F41" s="116"/>
      <c r="G41" s="469" t="s">
        <v>329</v>
      </c>
      <c r="H41" s="469"/>
      <c r="I41" s="469"/>
      <c r="J41" s="116"/>
      <c r="K41" s="116"/>
      <c r="L41" s="116"/>
      <c r="M41" s="116"/>
      <c r="N41" s="116"/>
      <c r="O41" s="469" t="s">
        <v>330</v>
      </c>
      <c r="P41" s="469"/>
      <c r="Q41" s="469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5">
      <selection activeCell="C78" sqref="C78"/>
    </sheetView>
  </sheetViews>
  <sheetFormatPr defaultColWidth="9.25390625" defaultRowHeight="12.75"/>
  <cols>
    <col min="1" max="1" width="46.125" style="108" customWidth="1"/>
    <col min="2" max="2" width="13.00390625" style="108" customWidth="1"/>
    <col min="3" max="3" width="13.25390625" style="108" customWidth="1"/>
    <col min="4" max="5" width="14.875" style="108" customWidth="1"/>
    <col min="6" max="16384" width="9.25390625" style="108" customWidth="1"/>
  </cols>
  <sheetData>
    <row r="1" spans="2:5" ht="12.75">
      <c r="B1" s="151"/>
      <c r="C1" s="152" t="s">
        <v>331</v>
      </c>
      <c r="D1" s="477"/>
      <c r="E1" s="477"/>
    </row>
    <row r="2" spans="1:5" ht="12.75">
      <c r="A2" s="485" t="s">
        <v>271</v>
      </c>
      <c r="B2" s="485"/>
      <c r="C2" s="485"/>
      <c r="D2" s="485"/>
      <c r="E2" s="153"/>
    </row>
    <row r="3" spans="1:5" ht="12.75">
      <c r="A3" s="485" t="s">
        <v>332</v>
      </c>
      <c r="B3" s="485"/>
      <c r="C3" s="485"/>
      <c r="D3" s="485"/>
      <c r="E3" s="154"/>
    </row>
    <row r="4" spans="1:5" ht="16.5" customHeight="1">
      <c r="A4" s="485" t="str">
        <f>'БАЛАНС-3м.'!A3:F3</f>
        <v>на "БУЛГАР ЧЕХ ИНВЕСТ ХОЛДИНГ" АД - СМОЛЯН</v>
      </c>
      <c r="B4" s="485"/>
      <c r="C4" s="485"/>
      <c r="D4" s="485"/>
      <c r="E4" s="154"/>
    </row>
    <row r="5" spans="1:5" ht="12.75">
      <c r="A5" s="485" t="str">
        <f>'БАЛАНС-3м.'!A4:F4</f>
        <v>към 31.03.2014</v>
      </c>
      <c r="B5" s="485"/>
      <c r="C5" s="485"/>
      <c r="D5" s="485"/>
      <c r="E5" s="154"/>
    </row>
    <row r="6" spans="1:5" ht="16.5" customHeight="1" thickBot="1">
      <c r="A6" s="155" t="s">
        <v>333</v>
      </c>
      <c r="B6" s="152"/>
      <c r="C6" s="152"/>
      <c r="D6" s="151" t="s">
        <v>334</v>
      </c>
      <c r="E6" s="151"/>
    </row>
    <row r="7" spans="1:5" ht="13.5" thickBot="1">
      <c r="A7" s="481" t="s">
        <v>229</v>
      </c>
      <c r="B7" s="483" t="s">
        <v>335</v>
      </c>
      <c r="C7" s="479" t="s">
        <v>336</v>
      </c>
      <c r="D7" s="480"/>
      <c r="E7" s="151"/>
    </row>
    <row r="8" spans="1:5" ht="14.25" customHeight="1" thickBot="1">
      <c r="A8" s="482"/>
      <c r="B8" s="484"/>
      <c r="C8" s="158" t="s">
        <v>337</v>
      </c>
      <c r="D8" s="159" t="s">
        <v>338</v>
      </c>
      <c r="E8" s="151"/>
    </row>
    <row r="9" spans="1:5" ht="11.25" customHeight="1" thickBot="1">
      <c r="A9" s="160" t="s">
        <v>9</v>
      </c>
      <c r="B9" s="156">
        <v>1</v>
      </c>
      <c r="C9" s="156">
        <v>2</v>
      </c>
      <c r="D9" s="157">
        <v>3</v>
      </c>
      <c r="E9" s="151"/>
    </row>
    <row r="10" spans="1:5" s="136" customFormat="1" ht="15" customHeight="1">
      <c r="A10" s="161" t="s">
        <v>339</v>
      </c>
      <c r="B10" s="162"/>
      <c r="C10" s="162"/>
      <c r="D10" s="163"/>
      <c r="E10" s="164"/>
    </row>
    <row r="11" spans="1:5" ht="14.25" customHeight="1">
      <c r="A11" s="165" t="s">
        <v>340</v>
      </c>
      <c r="B11" s="166"/>
      <c r="C11" s="166"/>
      <c r="D11" s="167"/>
      <c r="E11" s="151"/>
    </row>
    <row r="12" spans="1:5" ht="13.5" customHeight="1">
      <c r="A12" s="168" t="s">
        <v>341</v>
      </c>
      <c r="B12" s="166"/>
      <c r="C12" s="166"/>
      <c r="D12" s="167"/>
      <c r="E12" s="151"/>
    </row>
    <row r="13" spans="1:5" ht="12.75" customHeight="1">
      <c r="A13" s="168" t="s">
        <v>342</v>
      </c>
      <c r="B13" s="166">
        <v>200</v>
      </c>
      <c r="C13" s="166"/>
      <c r="D13" s="167">
        <v>200</v>
      </c>
      <c r="E13" s="151"/>
    </row>
    <row r="14" spans="1:5" ht="11.25" customHeight="1">
      <c r="A14" s="168" t="s">
        <v>343</v>
      </c>
      <c r="B14" s="166"/>
      <c r="C14" s="170"/>
      <c r="D14" s="167"/>
      <c r="E14" s="151"/>
    </row>
    <row r="15" spans="1:5" ht="24.75" customHeight="1">
      <c r="A15" s="168" t="s">
        <v>344</v>
      </c>
      <c r="B15" s="376"/>
      <c r="C15" s="166"/>
      <c r="D15" s="377"/>
      <c r="E15" s="151"/>
    </row>
    <row r="16" spans="1:5" ht="13.5" customHeight="1">
      <c r="A16" s="168" t="s">
        <v>345</v>
      </c>
      <c r="B16" s="166"/>
      <c r="C16" s="175"/>
      <c r="D16" s="167"/>
      <c r="E16" s="151"/>
    </row>
    <row r="17" spans="1:5" ht="13.5" customHeight="1">
      <c r="A17" s="168" t="s">
        <v>346</v>
      </c>
      <c r="B17" s="166"/>
      <c r="C17" s="166"/>
      <c r="D17" s="167"/>
      <c r="E17" s="151"/>
    </row>
    <row r="18" spans="1:5" ht="12.75" customHeight="1">
      <c r="A18" s="168" t="s">
        <v>347</v>
      </c>
      <c r="B18" s="166"/>
      <c r="C18" s="166"/>
      <c r="D18" s="167"/>
      <c r="E18" s="151"/>
    </row>
    <row r="19" spans="1:5" ht="12.75" customHeight="1">
      <c r="A19" s="174" t="s">
        <v>609</v>
      </c>
      <c r="B19" s="166"/>
      <c r="C19" s="166"/>
      <c r="D19" s="167"/>
      <c r="E19" s="151"/>
    </row>
    <row r="20" spans="1:5" ht="13.5" customHeight="1" thickBot="1">
      <c r="A20" s="169" t="s">
        <v>610</v>
      </c>
      <c r="B20" s="365">
        <v>12</v>
      </c>
      <c r="C20" s="170"/>
      <c r="D20" s="381">
        <v>12</v>
      </c>
      <c r="E20" s="151"/>
    </row>
    <row r="21" spans="1:5" s="136" customFormat="1" ht="15.75" customHeight="1" thickBot="1">
      <c r="A21" s="172" t="s">
        <v>611</v>
      </c>
      <c r="B21" s="173">
        <f>SUM(B12:B20)</f>
        <v>212</v>
      </c>
      <c r="C21" s="173">
        <f>SUM(C12:C20)</f>
        <v>0</v>
      </c>
      <c r="D21" s="382">
        <f>SUM(D12:D20)</f>
        <v>212</v>
      </c>
      <c r="E21" s="164"/>
    </row>
    <row r="22" spans="1:5" ht="14.25" customHeight="1">
      <c r="A22" s="174" t="s">
        <v>348</v>
      </c>
      <c r="B22" s="175"/>
      <c r="C22" s="175"/>
      <c r="D22" s="176"/>
      <c r="E22" s="151"/>
    </row>
    <row r="23" spans="1:5" s="136" customFormat="1" ht="13.5" customHeight="1">
      <c r="A23" s="356" t="s">
        <v>349</v>
      </c>
      <c r="B23" s="357">
        <f>SUM(B24:B26)</f>
        <v>113</v>
      </c>
      <c r="C23" s="357">
        <f>SUM(C24:C26)</f>
        <v>113</v>
      </c>
      <c r="D23" s="358"/>
      <c r="E23" s="164"/>
    </row>
    <row r="24" spans="1:5" ht="13.5" customHeight="1">
      <c r="A24" s="168" t="s">
        <v>350</v>
      </c>
      <c r="B24" s="166"/>
      <c r="C24" s="166"/>
      <c r="D24" s="167"/>
      <c r="E24" s="151"/>
    </row>
    <row r="25" spans="1:5" ht="12.75" customHeight="1">
      <c r="A25" s="168" t="s">
        <v>351</v>
      </c>
      <c r="B25" s="166">
        <v>4</v>
      </c>
      <c r="C25" s="166">
        <f>B25</f>
        <v>4</v>
      </c>
      <c r="D25" s="167"/>
      <c r="E25" s="151"/>
    </row>
    <row r="26" spans="1:5" ht="12.75">
      <c r="A26" s="168" t="s">
        <v>352</v>
      </c>
      <c r="B26" s="166">
        <v>109</v>
      </c>
      <c r="C26" s="166">
        <v>109</v>
      </c>
      <c r="D26" s="167"/>
      <c r="E26" s="151"/>
    </row>
    <row r="27" spans="1:5" s="136" customFormat="1" ht="15" customHeight="1">
      <c r="A27" s="356" t="s">
        <v>353</v>
      </c>
      <c r="B27" s="357"/>
      <c r="C27" s="357">
        <f>B27</f>
        <v>0</v>
      </c>
      <c r="D27" s="358"/>
      <c r="E27" s="164"/>
    </row>
    <row r="28" spans="1:5" ht="15" customHeight="1">
      <c r="A28" s="168" t="s">
        <v>354</v>
      </c>
      <c r="B28" s="357"/>
      <c r="C28" s="357"/>
      <c r="D28" s="167"/>
      <c r="E28" s="151"/>
    </row>
    <row r="29" spans="1:5" ht="16.5" customHeight="1">
      <c r="A29" s="168" t="s">
        <v>355</v>
      </c>
      <c r="B29" s="357"/>
      <c r="C29" s="357"/>
      <c r="D29" s="167"/>
      <c r="E29" s="151"/>
    </row>
    <row r="30" spans="1:5" ht="15" customHeight="1">
      <c r="A30" s="168" t="s">
        <v>356</v>
      </c>
      <c r="B30" s="357"/>
      <c r="C30" s="357"/>
      <c r="D30" s="167"/>
      <c r="E30" s="151"/>
    </row>
    <row r="31" spans="1:5" ht="15" customHeight="1">
      <c r="A31" s="168" t="s">
        <v>357</v>
      </c>
      <c r="B31" s="357"/>
      <c r="C31" s="357"/>
      <c r="D31" s="167"/>
      <c r="E31" s="151"/>
    </row>
    <row r="32" spans="1:5" s="136" customFormat="1" ht="15.75" customHeight="1">
      <c r="A32" s="356" t="s">
        <v>358</v>
      </c>
      <c r="B32" s="357">
        <f>SUM(B33:B37)</f>
        <v>0</v>
      </c>
      <c r="C32" s="357">
        <f>SUM(C33:C37)</f>
        <v>0</v>
      </c>
      <c r="D32" s="358"/>
      <c r="E32" s="164"/>
    </row>
    <row r="33" spans="1:5" ht="15" customHeight="1">
      <c r="A33" s="168" t="s">
        <v>359</v>
      </c>
      <c r="B33" s="166"/>
      <c r="C33" s="166"/>
      <c r="D33" s="167"/>
      <c r="E33" s="151"/>
    </row>
    <row r="34" spans="1:5" ht="14.25" customHeight="1">
      <c r="A34" s="168" t="s">
        <v>360</v>
      </c>
      <c r="B34" s="362"/>
      <c r="C34" s="362">
        <f>B34</f>
        <v>0</v>
      </c>
      <c r="D34" s="167"/>
      <c r="E34" s="151"/>
    </row>
    <row r="35" spans="1:5" ht="14.25" customHeight="1">
      <c r="A35" s="168" t="s">
        <v>361</v>
      </c>
      <c r="B35" s="166"/>
      <c r="C35" s="166"/>
      <c r="D35" s="167"/>
      <c r="E35" s="151"/>
    </row>
    <row r="36" spans="1:5" ht="15" customHeight="1">
      <c r="A36" s="168" t="s">
        <v>362</v>
      </c>
      <c r="B36" s="166"/>
      <c r="C36" s="166"/>
      <c r="D36" s="167"/>
      <c r="E36" s="151"/>
    </row>
    <row r="37" spans="1:5" ht="15" customHeight="1">
      <c r="A37" s="168" t="s">
        <v>363</v>
      </c>
      <c r="B37" s="166"/>
      <c r="C37" s="166"/>
      <c r="D37" s="167"/>
      <c r="E37" s="151"/>
    </row>
    <row r="38" spans="1:5" s="136" customFormat="1" ht="15" customHeight="1">
      <c r="A38" s="356" t="s">
        <v>364</v>
      </c>
      <c r="B38" s="357">
        <f>SUM(B39:B42)</f>
        <v>0</v>
      </c>
      <c r="C38" s="357">
        <f>SUM(C39:C42)</f>
        <v>0</v>
      </c>
      <c r="D38" s="358"/>
      <c r="E38" s="164"/>
    </row>
    <row r="39" spans="1:5" ht="15" customHeight="1">
      <c r="A39" s="168" t="s">
        <v>365</v>
      </c>
      <c r="B39" s="166"/>
      <c r="C39" s="166"/>
      <c r="D39" s="167"/>
      <c r="E39" s="151"/>
    </row>
    <row r="40" spans="1:5" ht="16.5" customHeight="1">
      <c r="A40" s="168" t="s">
        <v>366</v>
      </c>
      <c r="B40" s="166"/>
      <c r="C40" s="166"/>
      <c r="D40" s="167"/>
      <c r="E40" s="151"/>
    </row>
    <row r="41" spans="1:5" ht="15" customHeight="1">
      <c r="A41" s="168" t="s">
        <v>367</v>
      </c>
      <c r="B41" s="166"/>
      <c r="C41" s="166"/>
      <c r="D41" s="167"/>
      <c r="E41" s="151"/>
    </row>
    <row r="42" spans="1:5" ht="13.5" thickBot="1">
      <c r="A42" s="169" t="s">
        <v>368</v>
      </c>
      <c r="B42" s="170"/>
      <c r="C42" s="170"/>
      <c r="D42" s="171"/>
      <c r="E42" s="151"/>
    </row>
    <row r="43" spans="1:5" s="136" customFormat="1" ht="15" customHeight="1" thickBot="1">
      <c r="A43" s="172" t="s">
        <v>369</v>
      </c>
      <c r="B43" s="173">
        <f>SUM(B23,B27,B28,B29,B30,B31,B32,B38)</f>
        <v>113</v>
      </c>
      <c r="C43" s="173">
        <f>SUM(C23,C27,C28,C29,C30,C31,C32,C38)</f>
        <v>113</v>
      </c>
      <c r="D43" s="173">
        <f>SUM(D23,D27,D28,D29,D30,D31,D32,D38)</f>
        <v>0</v>
      </c>
      <c r="E43" s="164"/>
    </row>
    <row r="44" spans="1:5" s="136" customFormat="1" ht="18" customHeight="1" thickBot="1">
      <c r="A44" s="177" t="s">
        <v>370</v>
      </c>
      <c r="B44" s="173">
        <f>SUM(B10,B21,B43)</f>
        <v>325</v>
      </c>
      <c r="C44" s="173">
        <f>SUM(C10,C21,C43)</f>
        <v>113</v>
      </c>
      <c r="D44" s="173">
        <f>SUM(D10,D21,D43)</f>
        <v>212</v>
      </c>
      <c r="E44" s="164"/>
    </row>
    <row r="45" spans="1:5" ht="18" customHeight="1">
      <c r="A45" s="178"/>
      <c r="B45" s="179"/>
      <c r="C45" s="179"/>
      <c r="D45" s="179"/>
      <c r="E45" s="151"/>
    </row>
    <row r="46" spans="1:5" ht="18.75" customHeight="1" thickBot="1">
      <c r="A46" s="155" t="s">
        <v>371</v>
      </c>
      <c r="B46" s="152"/>
      <c r="C46" s="152"/>
      <c r="D46" s="152"/>
      <c r="E46" s="151" t="s">
        <v>372</v>
      </c>
    </row>
    <row r="47" spans="1:5" ht="13.5" thickBot="1">
      <c r="A47" s="478" t="s">
        <v>229</v>
      </c>
      <c r="B47" s="479" t="s">
        <v>373</v>
      </c>
      <c r="C47" s="479" t="s">
        <v>374</v>
      </c>
      <c r="D47" s="479"/>
      <c r="E47" s="480" t="s">
        <v>375</v>
      </c>
    </row>
    <row r="48" spans="1:5" ht="27" customHeight="1" thickBot="1">
      <c r="A48" s="478"/>
      <c r="B48" s="479"/>
      <c r="C48" s="158" t="s">
        <v>337</v>
      </c>
      <c r="D48" s="158" t="s">
        <v>338</v>
      </c>
      <c r="E48" s="480"/>
    </row>
    <row r="49" spans="1:5" ht="13.5" thickBot="1">
      <c r="A49" s="160" t="s">
        <v>9</v>
      </c>
      <c r="B49" s="156">
        <v>1</v>
      </c>
      <c r="C49" s="156">
        <v>2</v>
      </c>
      <c r="D49" s="180">
        <v>3</v>
      </c>
      <c r="E49" s="181">
        <v>4</v>
      </c>
    </row>
    <row r="50" spans="1:5" ht="17.25" customHeight="1">
      <c r="A50" s="174" t="s">
        <v>55</v>
      </c>
      <c r="B50" s="175"/>
      <c r="C50" s="175"/>
      <c r="D50" s="175"/>
      <c r="E50" s="182"/>
    </row>
    <row r="51" spans="1:5" ht="22.5" customHeight="1">
      <c r="A51" s="168" t="s">
        <v>376</v>
      </c>
      <c r="B51" s="166"/>
      <c r="C51" s="166"/>
      <c r="D51" s="166">
        <f>B51</f>
        <v>0</v>
      </c>
      <c r="E51" s="183"/>
    </row>
    <row r="52" spans="1:5" ht="12.75">
      <c r="A52" s="168" t="s">
        <v>377</v>
      </c>
      <c r="B52" s="166"/>
      <c r="C52" s="166"/>
      <c r="D52" s="166"/>
      <c r="E52" s="183"/>
    </row>
    <row r="53" spans="1:5" ht="15.75" customHeight="1">
      <c r="A53" s="168" t="s">
        <v>378</v>
      </c>
      <c r="B53" s="166"/>
      <c r="C53" s="166"/>
      <c r="D53" s="166"/>
      <c r="E53" s="183"/>
    </row>
    <row r="54" spans="1:5" ht="26.25" customHeight="1">
      <c r="A54" s="168" t="s">
        <v>379</v>
      </c>
      <c r="B54" s="166"/>
      <c r="C54" s="166"/>
      <c r="D54" s="166"/>
      <c r="E54" s="183"/>
    </row>
    <row r="55" spans="1:5" ht="16.5" customHeight="1">
      <c r="A55" s="168" t="s">
        <v>380</v>
      </c>
      <c r="B55" s="166"/>
      <c r="C55" s="166"/>
      <c r="D55" s="166"/>
      <c r="E55" s="183"/>
    </row>
    <row r="56" spans="1:5" ht="17.25" customHeight="1">
      <c r="A56" s="168" t="s">
        <v>381</v>
      </c>
      <c r="B56" s="166"/>
      <c r="C56" s="166"/>
      <c r="D56" s="166"/>
      <c r="E56" s="183"/>
    </row>
    <row r="57" spans="1:5" ht="17.25" customHeight="1">
      <c r="A57" s="168" t="s">
        <v>382</v>
      </c>
      <c r="B57" s="166"/>
      <c r="C57" s="166"/>
      <c r="D57" s="166"/>
      <c r="E57" s="183"/>
    </row>
    <row r="58" spans="1:5" ht="15.75" customHeight="1">
      <c r="A58" s="168" t="s">
        <v>383</v>
      </c>
      <c r="B58" s="166"/>
      <c r="C58" s="166"/>
      <c r="D58" s="166"/>
      <c r="E58" s="183"/>
    </row>
    <row r="59" spans="1:5" ht="16.5" customHeight="1">
      <c r="A59" s="168" t="s">
        <v>384</v>
      </c>
      <c r="B59" s="166"/>
      <c r="C59" s="166"/>
      <c r="D59" s="166"/>
      <c r="E59" s="183"/>
    </row>
    <row r="60" spans="1:5" ht="16.5" customHeight="1">
      <c r="A60" s="168" t="s">
        <v>385</v>
      </c>
      <c r="B60" s="166"/>
      <c r="C60" s="166"/>
      <c r="D60" s="166"/>
      <c r="E60" s="183"/>
    </row>
    <row r="61" spans="1:5" ht="16.5" customHeight="1">
      <c r="A61" s="168" t="s">
        <v>386</v>
      </c>
      <c r="B61" s="166"/>
      <c r="C61" s="166"/>
      <c r="D61" s="166"/>
      <c r="E61" s="183"/>
    </row>
    <row r="62" spans="1:5" ht="17.25" customHeight="1">
      <c r="A62" s="168" t="s">
        <v>387</v>
      </c>
      <c r="B62" s="166"/>
      <c r="C62" s="166"/>
      <c r="D62" s="166"/>
      <c r="E62" s="183"/>
    </row>
    <row r="63" spans="1:5" ht="16.5" customHeight="1" thickBot="1">
      <c r="A63" s="169" t="s">
        <v>388</v>
      </c>
      <c r="B63" s="170"/>
      <c r="C63" s="170"/>
      <c r="D63" s="170"/>
      <c r="E63" s="184"/>
    </row>
    <row r="64" spans="1:5" ht="15" customHeight="1" thickBot="1">
      <c r="A64" s="185" t="s">
        <v>389</v>
      </c>
      <c r="B64" s="173">
        <f>SUM(B51:B63)</f>
        <v>0</v>
      </c>
      <c r="C64" s="173">
        <f>SUM(C51:C63)</f>
        <v>0</v>
      </c>
      <c r="D64" s="173">
        <f>SUM(D51:D63)</f>
        <v>0</v>
      </c>
      <c r="E64" s="173">
        <f>SUM(E51:E63)</f>
        <v>0</v>
      </c>
    </row>
    <row r="65" spans="1:5" ht="12.75">
      <c r="A65" s="174" t="s">
        <v>390</v>
      </c>
      <c r="B65" s="175"/>
      <c r="C65" s="175"/>
      <c r="D65" s="175"/>
      <c r="E65" s="182"/>
    </row>
    <row r="66" spans="1:5" s="136" customFormat="1" ht="24" customHeight="1">
      <c r="A66" s="356" t="s">
        <v>376</v>
      </c>
      <c r="B66" s="357">
        <f>SUM(B67:B68)</f>
        <v>0</v>
      </c>
      <c r="C66" s="357">
        <f>SUM(C67:C68)</f>
        <v>0</v>
      </c>
      <c r="D66" s="357">
        <f>SUM(D67:D68)</f>
        <v>0</v>
      </c>
      <c r="E66" s="183">
        <f>SUM(E67:E68)</f>
        <v>0</v>
      </c>
    </row>
    <row r="67" spans="1:5" ht="15.75" customHeight="1">
      <c r="A67" s="168" t="s">
        <v>391</v>
      </c>
      <c r="B67" s="166"/>
      <c r="C67" s="166"/>
      <c r="D67" s="166"/>
      <c r="E67" s="183"/>
    </row>
    <row r="68" spans="1:5" ht="13.5" customHeight="1">
      <c r="A68" s="168" t="s">
        <v>392</v>
      </c>
      <c r="B68" s="166"/>
      <c r="C68" s="166">
        <f>B68</f>
        <v>0</v>
      </c>
      <c r="D68" s="166"/>
      <c r="E68" s="183"/>
    </row>
    <row r="69" spans="1:5" s="136" customFormat="1" ht="23.25" customHeight="1">
      <c r="A69" s="356" t="s">
        <v>379</v>
      </c>
      <c r="B69" s="357">
        <f>SUM(B70:B71)</f>
        <v>0</v>
      </c>
      <c r="C69" s="357">
        <f>SUM(C70:C71)</f>
        <v>0</v>
      </c>
      <c r="D69" s="357"/>
      <c r="E69" s="359"/>
    </row>
    <row r="70" spans="1:5" ht="14.25" customHeight="1">
      <c r="A70" s="168" t="s">
        <v>393</v>
      </c>
      <c r="B70" s="166"/>
      <c r="C70" s="166"/>
      <c r="D70" s="166"/>
      <c r="E70" s="183"/>
    </row>
    <row r="71" spans="1:5" ht="14.25" customHeight="1">
      <c r="A71" s="168" t="s">
        <v>394</v>
      </c>
      <c r="B71" s="166"/>
      <c r="C71" s="166"/>
      <c r="D71" s="166"/>
      <c r="E71" s="183"/>
    </row>
    <row r="72" spans="1:5" s="136" customFormat="1" ht="17.25" customHeight="1">
      <c r="A72" s="356" t="s">
        <v>63</v>
      </c>
      <c r="B72" s="357"/>
      <c r="C72" s="357"/>
      <c r="D72" s="357"/>
      <c r="E72" s="359"/>
    </row>
    <row r="73" spans="1:5" s="136" customFormat="1" ht="15.75" customHeight="1">
      <c r="A73" s="356" t="s">
        <v>395</v>
      </c>
      <c r="B73" s="357">
        <v>13</v>
      </c>
      <c r="C73" s="357">
        <f>B73</f>
        <v>13</v>
      </c>
      <c r="D73" s="357"/>
      <c r="E73" s="359"/>
    </row>
    <row r="74" spans="1:5" s="136" customFormat="1" ht="17.25" customHeight="1">
      <c r="A74" s="356" t="s">
        <v>385</v>
      </c>
      <c r="B74" s="357"/>
      <c r="C74" s="357">
        <f>B74</f>
        <v>0</v>
      </c>
      <c r="D74" s="357"/>
      <c r="E74" s="359"/>
    </row>
    <row r="75" spans="1:5" s="136" customFormat="1" ht="18" customHeight="1">
      <c r="A75" s="356" t="s">
        <v>396</v>
      </c>
      <c r="B75" s="357"/>
      <c r="C75" s="357">
        <f>B75</f>
        <v>0</v>
      </c>
      <c r="D75" s="357"/>
      <c r="E75" s="359"/>
    </row>
    <row r="76" spans="1:5" s="136" customFormat="1" ht="18" customHeight="1">
      <c r="A76" s="356" t="s">
        <v>91</v>
      </c>
      <c r="B76" s="357">
        <f>SUM(B77:B78)</f>
        <v>3</v>
      </c>
      <c r="C76" s="357">
        <f>SUM(C77:C78)</f>
        <v>3</v>
      </c>
      <c r="D76" s="357"/>
      <c r="E76" s="359"/>
    </row>
    <row r="77" spans="1:5" ht="16.5" customHeight="1">
      <c r="A77" s="168" t="s">
        <v>359</v>
      </c>
      <c r="B77" s="166">
        <v>3</v>
      </c>
      <c r="C77" s="166">
        <v>3</v>
      </c>
      <c r="D77" s="166"/>
      <c r="E77" s="183"/>
    </row>
    <row r="78" spans="1:5" ht="15.75" customHeight="1">
      <c r="A78" s="168" t="s">
        <v>360</v>
      </c>
      <c r="B78" s="166"/>
      <c r="C78" s="166"/>
      <c r="D78" s="166"/>
      <c r="E78" s="183"/>
    </row>
    <row r="79" spans="1:5" ht="16.5" customHeight="1">
      <c r="A79" s="168" t="s">
        <v>361</v>
      </c>
      <c r="B79" s="166"/>
      <c r="C79" s="166"/>
      <c r="D79" s="166"/>
      <c r="E79" s="183"/>
    </row>
    <row r="80" spans="1:5" ht="15" customHeight="1">
      <c r="A80" s="168" t="s">
        <v>363</v>
      </c>
      <c r="B80" s="166"/>
      <c r="C80" s="166"/>
      <c r="D80" s="166"/>
      <c r="E80" s="183"/>
    </row>
    <row r="81" spans="1:5" s="136" customFormat="1" ht="15.75" customHeight="1">
      <c r="A81" s="356" t="s">
        <v>397</v>
      </c>
      <c r="B81" s="357">
        <f>SUM(B82:B84)</f>
        <v>0</v>
      </c>
      <c r="C81" s="357">
        <f>SUM(C82:C84)</f>
        <v>0</v>
      </c>
      <c r="D81" s="357"/>
      <c r="E81" s="359"/>
    </row>
    <row r="82" spans="1:5" ht="15" customHeight="1">
      <c r="A82" s="168" t="s">
        <v>398</v>
      </c>
      <c r="B82" s="362"/>
      <c r="C82" s="362">
        <f>B82</f>
        <v>0</v>
      </c>
      <c r="D82" s="166"/>
      <c r="E82" s="183"/>
    </row>
    <row r="83" spans="1:5" ht="15" customHeight="1">
      <c r="A83" s="168" t="s">
        <v>399</v>
      </c>
      <c r="B83" s="362"/>
      <c r="C83" s="362"/>
      <c r="D83" s="166"/>
      <c r="E83" s="183"/>
    </row>
    <row r="84" spans="1:5" ht="12.75">
      <c r="A84" s="168" t="s">
        <v>400</v>
      </c>
      <c r="B84" s="166"/>
      <c r="C84" s="166"/>
      <c r="D84" s="166"/>
      <c r="E84" s="183"/>
    </row>
    <row r="85" spans="1:5" s="136" customFormat="1" ht="17.25" customHeight="1">
      <c r="A85" s="356" t="s">
        <v>401</v>
      </c>
      <c r="B85" s="357">
        <f>SUM(B86)</f>
        <v>0</v>
      </c>
      <c r="C85" s="357">
        <f>SUM(C86)</f>
        <v>0</v>
      </c>
      <c r="D85" s="357"/>
      <c r="E85" s="359"/>
    </row>
    <row r="86" spans="1:5" ht="15" customHeight="1" thickBot="1">
      <c r="A86" s="169" t="s">
        <v>402</v>
      </c>
      <c r="B86" s="170"/>
      <c r="C86" s="170"/>
      <c r="D86" s="170"/>
      <c r="E86" s="184"/>
    </row>
    <row r="87" spans="1:5" ht="13.5" customHeight="1" thickBot="1">
      <c r="A87" s="185" t="s">
        <v>403</v>
      </c>
      <c r="B87" s="173">
        <f>SUM(B66,B69,B72,B73,B74,B75,B76,B81,B85)</f>
        <v>16</v>
      </c>
      <c r="C87" s="173">
        <f>SUM(C66,C69,C72,C73,C74,C75,C76,C81,C85)</f>
        <v>16</v>
      </c>
      <c r="D87" s="173">
        <f>SUM(D66,D69,D72,D73,D74,D75,D76,D81,D85)</f>
        <v>0</v>
      </c>
      <c r="E87" s="173">
        <f>SUM(E65:E86)</f>
        <v>0</v>
      </c>
    </row>
    <row r="88" spans="1:5" ht="13.5" thickBot="1">
      <c r="A88" s="186" t="s">
        <v>404</v>
      </c>
      <c r="B88" s="345">
        <f>B64+B87</f>
        <v>16</v>
      </c>
      <c r="C88" s="345">
        <f>C64+C87</f>
        <v>16</v>
      </c>
      <c r="D88" s="345">
        <f>D64+D87</f>
        <v>0</v>
      </c>
      <c r="E88" s="345">
        <f>E64+E87</f>
        <v>0</v>
      </c>
    </row>
    <row r="89" spans="1:5" ht="12.75">
      <c r="A89" s="152"/>
      <c r="B89" s="152"/>
      <c r="C89" s="152"/>
      <c r="D89" s="152"/>
      <c r="E89" s="151"/>
    </row>
    <row r="90" spans="1:5" ht="13.5" thickBot="1">
      <c r="A90" s="155" t="s">
        <v>405</v>
      </c>
      <c r="B90" s="152"/>
      <c r="C90" s="152"/>
      <c r="D90" s="152"/>
      <c r="E90" s="187" t="s">
        <v>334</v>
      </c>
    </row>
    <row r="91" spans="1:5" ht="25.5" customHeight="1" thickBot="1">
      <c r="A91" s="160" t="s">
        <v>229</v>
      </c>
      <c r="B91" s="158" t="s">
        <v>406</v>
      </c>
      <c r="C91" s="158" t="s">
        <v>285</v>
      </c>
      <c r="D91" s="158" t="s">
        <v>286</v>
      </c>
      <c r="E91" s="157" t="s">
        <v>407</v>
      </c>
    </row>
    <row r="92" spans="1:5" ht="13.5" thickBot="1">
      <c r="A92" s="160" t="s">
        <v>9</v>
      </c>
      <c r="B92" s="156">
        <v>1</v>
      </c>
      <c r="C92" s="156">
        <v>2</v>
      </c>
      <c r="D92" s="156">
        <v>3</v>
      </c>
      <c r="E92" s="181">
        <v>4</v>
      </c>
    </row>
    <row r="93" spans="1:5" ht="17.25" customHeight="1">
      <c r="A93" s="188" t="s">
        <v>408</v>
      </c>
      <c r="B93" s="175"/>
      <c r="C93" s="175"/>
      <c r="D93" s="175"/>
      <c r="E93" s="182"/>
    </row>
    <row r="94" spans="1:5" ht="16.5" customHeight="1">
      <c r="A94" s="168" t="s">
        <v>409</v>
      </c>
      <c r="B94" s="166"/>
      <c r="C94" s="166"/>
      <c r="D94" s="166"/>
      <c r="E94" s="183"/>
    </row>
    <row r="95" spans="1:5" ht="14.25" customHeight="1">
      <c r="A95" s="168" t="s">
        <v>410</v>
      </c>
      <c r="B95" s="166"/>
      <c r="C95" s="166"/>
      <c r="D95" s="166"/>
      <c r="E95" s="183"/>
    </row>
    <row r="96" spans="1:5" ht="14.25" customHeight="1" thickBot="1">
      <c r="A96" s="189" t="s">
        <v>411</v>
      </c>
      <c r="B96" s="190"/>
      <c r="C96" s="190"/>
      <c r="D96" s="190"/>
      <c r="E96" s="191"/>
    </row>
    <row r="97" spans="1:5" ht="14.25" customHeight="1">
      <c r="A97" s="178"/>
      <c r="B97" s="179"/>
      <c r="C97" s="179"/>
      <c r="D97" s="179"/>
      <c r="E97" s="192"/>
    </row>
    <row r="98" spans="1:5" ht="12.75">
      <c r="A98" s="193" t="s">
        <v>412</v>
      </c>
      <c r="B98" s="152"/>
      <c r="C98" s="152"/>
      <c r="D98" s="152"/>
      <c r="E98" s="151"/>
    </row>
    <row r="99" spans="1:5" ht="12.75">
      <c r="A99" s="476" t="s">
        <v>413</v>
      </c>
      <c r="B99" s="476"/>
      <c r="C99" s="476"/>
      <c r="D99" s="476"/>
      <c r="E99" s="476"/>
    </row>
    <row r="100" spans="1:5" ht="12.75">
      <c r="A100" s="152"/>
      <c r="B100" s="152"/>
      <c r="C100" s="152"/>
      <c r="D100" s="152"/>
      <c r="E100" s="151"/>
    </row>
    <row r="101" spans="1:5" ht="12.75">
      <c r="A101" s="374" t="str">
        <f>'БАЛАНС-3м.'!A81</f>
        <v>Дата: 14.04.2014 г. </v>
      </c>
      <c r="B101" s="477" t="s">
        <v>414</v>
      </c>
      <c r="C101" s="477"/>
      <c r="D101" s="477" t="s">
        <v>415</v>
      </c>
      <c r="E101" s="477"/>
    </row>
    <row r="102" spans="1:5" ht="12.75">
      <c r="A102" s="152"/>
      <c r="B102" s="152"/>
      <c r="C102" s="152"/>
      <c r="D102" s="152"/>
      <c r="E102" s="151"/>
    </row>
    <row r="103" spans="1:5" ht="12.75">
      <c r="A103" s="152"/>
      <c r="B103" s="152"/>
      <c r="C103" s="152"/>
      <c r="D103" s="152"/>
      <c r="E103" s="151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6">
      <selection activeCell="E20" sqref="E20"/>
    </sheetView>
  </sheetViews>
  <sheetFormatPr defaultColWidth="9.25390625" defaultRowHeight="12.75"/>
  <cols>
    <col min="1" max="1" width="37.125" style="108" customWidth="1"/>
    <col min="2" max="2" width="12.875" style="108" customWidth="1"/>
    <col min="3" max="3" width="9.25390625" style="108" customWidth="1"/>
    <col min="4" max="4" width="12.125" style="108" customWidth="1"/>
    <col min="5" max="5" width="9.25390625" style="108" customWidth="1"/>
    <col min="6" max="6" width="11.00390625" style="108" customWidth="1"/>
    <col min="7" max="7" width="12.00390625" style="108" customWidth="1"/>
    <col min="8" max="8" width="11.25390625" style="108" customWidth="1"/>
    <col min="9" max="9" width="13.125" style="108" customWidth="1"/>
    <col min="10" max="10" width="11.125" style="108" customWidth="1"/>
    <col min="11" max="16384" width="9.25390625" style="108" customWidth="1"/>
  </cols>
  <sheetData>
    <row r="1" spans="1:10" ht="12.75">
      <c r="A1" s="194"/>
      <c r="B1" s="194"/>
      <c r="C1" s="195"/>
      <c r="E1" s="194"/>
      <c r="F1" s="194"/>
      <c r="G1" s="194"/>
      <c r="H1" s="194"/>
      <c r="I1" s="486" t="s">
        <v>416</v>
      </c>
      <c r="J1" s="486"/>
    </row>
    <row r="2" spans="1:10" ht="12.75">
      <c r="A2" s="492" t="s">
        <v>271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2.75" customHeight="1">
      <c r="A3" s="492" t="s">
        <v>417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12.75">
      <c r="A4" s="492" t="str">
        <f>'БАЛАНС-3м.'!A3:F3</f>
        <v>на "БУЛГАР ЧЕХ ИНВЕСТ ХОЛДИНГ" АД - СМОЛЯН</v>
      </c>
      <c r="B4" s="492"/>
      <c r="C4" s="492"/>
      <c r="D4" s="492"/>
      <c r="E4" s="492"/>
      <c r="F4" s="492"/>
      <c r="G4" s="492"/>
      <c r="H4" s="492"/>
      <c r="I4" s="492"/>
      <c r="J4" s="492"/>
    </row>
    <row r="5" spans="1:10" ht="12.75" customHeight="1">
      <c r="A5" s="492" t="str">
        <f>'БАЛАНС-3м.'!A4:F4</f>
        <v>към 31.03.2014</v>
      </c>
      <c r="B5" s="492"/>
      <c r="C5" s="492"/>
      <c r="D5" s="492"/>
      <c r="E5" s="492"/>
      <c r="F5" s="492"/>
      <c r="G5" s="492"/>
      <c r="H5" s="492"/>
      <c r="I5" s="492"/>
      <c r="J5" s="492"/>
    </row>
    <row r="6" spans="1:10" ht="13.5" thickBot="1">
      <c r="A6" s="194"/>
      <c r="B6" s="194"/>
      <c r="C6" s="194"/>
      <c r="D6" s="194"/>
      <c r="E6" s="194"/>
      <c r="F6" s="194"/>
      <c r="G6" s="194"/>
      <c r="H6" s="194"/>
      <c r="I6" s="194"/>
      <c r="J6" s="194" t="s">
        <v>372</v>
      </c>
    </row>
    <row r="7" spans="1:10" ht="19.5" customHeight="1" thickBot="1">
      <c r="A7" s="495" t="s">
        <v>229</v>
      </c>
      <c r="B7" s="487" t="s">
        <v>418</v>
      </c>
      <c r="C7" s="488"/>
      <c r="D7" s="488"/>
      <c r="E7" s="489" t="s">
        <v>419</v>
      </c>
      <c r="F7" s="490"/>
      <c r="G7" s="490"/>
      <c r="H7" s="490"/>
      <c r="I7" s="490"/>
      <c r="J7" s="491"/>
    </row>
    <row r="8" spans="1:10" ht="26.25" thickBot="1">
      <c r="A8" s="495"/>
      <c r="B8" s="198" t="s">
        <v>420</v>
      </c>
      <c r="C8" s="198" t="s">
        <v>421</v>
      </c>
      <c r="D8" s="198" t="s">
        <v>422</v>
      </c>
      <c r="E8" s="496" t="s">
        <v>423</v>
      </c>
      <c r="F8" s="498" t="s">
        <v>424</v>
      </c>
      <c r="G8" s="498"/>
      <c r="H8" s="499" t="s">
        <v>425</v>
      </c>
      <c r="I8" s="501" t="s">
        <v>426</v>
      </c>
      <c r="J8" s="502"/>
    </row>
    <row r="9" spans="1:10" ht="46.5" customHeight="1" thickBot="1">
      <c r="A9" s="495"/>
      <c r="B9" s="198"/>
      <c r="C9" s="198"/>
      <c r="D9" s="198"/>
      <c r="E9" s="497"/>
      <c r="F9" s="201" t="s">
        <v>285</v>
      </c>
      <c r="G9" s="194" t="s">
        <v>286</v>
      </c>
      <c r="H9" s="500"/>
      <c r="I9" s="201" t="s">
        <v>427</v>
      </c>
      <c r="J9" s="202" t="s">
        <v>428</v>
      </c>
    </row>
    <row r="10" spans="1:10" ht="13.5" thickBot="1">
      <c r="A10" s="197" t="s">
        <v>9</v>
      </c>
      <c r="B10" s="199">
        <v>1</v>
      </c>
      <c r="C10" s="199">
        <v>2</v>
      </c>
      <c r="D10" s="199">
        <v>3</v>
      </c>
      <c r="E10" s="199">
        <v>4</v>
      </c>
      <c r="F10" s="199">
        <v>5</v>
      </c>
      <c r="G10" s="199">
        <v>6</v>
      </c>
      <c r="H10" s="199">
        <v>7</v>
      </c>
      <c r="I10" s="199">
        <v>8</v>
      </c>
      <c r="J10" s="200">
        <v>9</v>
      </c>
    </row>
    <row r="11" spans="1:10" ht="27.75" customHeight="1">
      <c r="A11" s="203" t="s">
        <v>429</v>
      </c>
      <c r="B11" s="204"/>
      <c r="C11" s="204"/>
      <c r="D11" s="204"/>
      <c r="E11" s="204"/>
      <c r="F11" s="204"/>
      <c r="G11" s="204"/>
      <c r="H11" s="204"/>
      <c r="I11" s="205"/>
      <c r="J11" s="206"/>
    </row>
    <row r="12" spans="1:10" ht="15.75" customHeight="1">
      <c r="A12" s="207" t="s">
        <v>430</v>
      </c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ht="18.75" customHeight="1">
      <c r="A13" s="207" t="s">
        <v>431</v>
      </c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ht="18" customHeight="1">
      <c r="A14" s="207" t="s">
        <v>432</v>
      </c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ht="17.25" customHeigh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9"/>
      <c r="J15" s="210"/>
    </row>
    <row r="16" spans="1:10" ht="17.25" customHeight="1" thickBot="1">
      <c r="A16" s="211" t="s">
        <v>434</v>
      </c>
      <c r="B16" s="212"/>
      <c r="C16" s="212"/>
      <c r="D16" s="212"/>
      <c r="E16" s="212"/>
      <c r="F16" s="212"/>
      <c r="G16" s="212"/>
      <c r="H16" s="212"/>
      <c r="I16" s="213"/>
      <c r="J16" s="214"/>
    </row>
    <row r="17" spans="1:10" ht="15.75" customHeight="1" thickBot="1">
      <c r="A17" s="215" t="s">
        <v>306</v>
      </c>
      <c r="B17" s="198"/>
      <c r="C17" s="198"/>
      <c r="D17" s="198"/>
      <c r="E17" s="198"/>
      <c r="F17" s="198"/>
      <c r="G17" s="198"/>
      <c r="H17" s="198"/>
      <c r="I17" s="201"/>
      <c r="J17" s="216"/>
    </row>
    <row r="18" spans="1:10" ht="39" customHeight="1">
      <c r="A18" s="203" t="s">
        <v>435</v>
      </c>
      <c r="B18" s="204"/>
      <c r="C18" s="204"/>
      <c r="D18" s="204"/>
      <c r="E18" s="204"/>
      <c r="F18" s="204"/>
      <c r="G18" s="204"/>
      <c r="H18" s="204"/>
      <c r="I18" s="205"/>
      <c r="J18" s="206"/>
    </row>
    <row r="19" spans="1:10" ht="16.5" customHeight="1">
      <c r="A19" s="207" t="s">
        <v>430</v>
      </c>
      <c r="B19" s="364"/>
      <c r="C19" s="208"/>
      <c r="D19" s="208"/>
      <c r="E19" s="217">
        <v>844</v>
      </c>
      <c r="F19" s="208"/>
      <c r="G19" s="217"/>
      <c r="H19" s="217">
        <f>E19+F19-G19</f>
        <v>844</v>
      </c>
      <c r="I19" s="209"/>
      <c r="J19" s="210"/>
    </row>
    <row r="20" spans="1:15" ht="17.25" customHeight="1">
      <c r="A20" s="207" t="s">
        <v>436</v>
      </c>
      <c r="B20" s="208"/>
      <c r="C20" s="208"/>
      <c r="D20" s="208"/>
      <c r="E20" s="217"/>
      <c r="F20" s="208"/>
      <c r="G20" s="208"/>
      <c r="H20" s="217">
        <f>E20+F20-G20</f>
        <v>0</v>
      </c>
      <c r="I20" s="209"/>
      <c r="J20" s="210"/>
      <c r="O20" s="374"/>
    </row>
    <row r="21" spans="1:10" ht="21" customHeight="1">
      <c r="A21" s="207" t="s">
        <v>437</v>
      </c>
      <c r="B21" s="208"/>
      <c r="C21" s="208"/>
      <c r="D21" s="208"/>
      <c r="E21" s="217"/>
      <c r="F21" s="208"/>
      <c r="G21" s="208"/>
      <c r="H21" s="217">
        <f>E21+F21-G21</f>
        <v>0</v>
      </c>
      <c r="I21" s="209"/>
      <c r="J21" s="210"/>
    </row>
    <row r="22" spans="1:10" ht="19.5" customHeight="1">
      <c r="A22" s="207" t="s">
        <v>438</v>
      </c>
      <c r="B22" s="208"/>
      <c r="C22" s="208"/>
      <c r="D22" s="208"/>
      <c r="E22" s="217"/>
      <c r="F22" s="208"/>
      <c r="G22" s="208"/>
      <c r="H22" s="217">
        <f>E22+F22-G22</f>
        <v>0</v>
      </c>
      <c r="I22" s="209"/>
      <c r="J22" s="210"/>
    </row>
    <row r="23" spans="1:10" ht="18" customHeight="1" thickBot="1">
      <c r="A23" s="218" t="s">
        <v>439</v>
      </c>
      <c r="B23" s="219"/>
      <c r="C23" s="212"/>
      <c r="D23" s="212"/>
      <c r="E23" s="219">
        <v>8</v>
      </c>
      <c r="F23" s="212"/>
      <c r="G23" s="212"/>
      <c r="H23" s="217">
        <f>E23+F23-G23</f>
        <v>8</v>
      </c>
      <c r="I23" s="213"/>
      <c r="J23" s="214"/>
    </row>
    <row r="24" spans="1:10" ht="16.5" customHeight="1" thickBot="1">
      <c r="A24" s="215" t="s">
        <v>440</v>
      </c>
      <c r="B24" s="220">
        <f aca="true" t="shared" si="0" ref="B24:J24">SUM(B18:B23)</f>
        <v>0</v>
      </c>
      <c r="C24" s="220">
        <f t="shared" si="0"/>
        <v>0</v>
      </c>
      <c r="D24" s="220">
        <f t="shared" si="0"/>
        <v>0</v>
      </c>
      <c r="E24" s="220">
        <f t="shared" si="0"/>
        <v>852</v>
      </c>
      <c r="F24" s="220">
        <f t="shared" si="0"/>
        <v>0</v>
      </c>
      <c r="G24" s="220">
        <f t="shared" si="0"/>
        <v>0</v>
      </c>
      <c r="H24" s="220">
        <f t="shared" si="0"/>
        <v>852</v>
      </c>
      <c r="I24" s="220">
        <f t="shared" si="0"/>
        <v>0</v>
      </c>
      <c r="J24" s="221">
        <f t="shared" si="0"/>
        <v>0</v>
      </c>
    </row>
    <row r="25" spans="1:10" ht="12.75">
      <c r="A25" s="493" t="s">
        <v>597</v>
      </c>
      <c r="B25" s="493"/>
      <c r="C25" s="493"/>
      <c r="D25" s="493"/>
      <c r="E25" s="493"/>
      <c r="F25" s="493"/>
      <c r="G25" s="493"/>
      <c r="H25" s="493"/>
      <c r="I25" s="493"/>
      <c r="J25" s="493"/>
    </row>
    <row r="26" spans="1:10" ht="24.75" customHeight="1">
      <c r="A26" s="494" t="s">
        <v>441</v>
      </c>
      <c r="B26" s="494"/>
      <c r="C26" s="494"/>
      <c r="D26" s="494"/>
      <c r="E26" s="494"/>
      <c r="F26" s="494"/>
      <c r="G26" s="494"/>
      <c r="H26" s="494"/>
      <c r="I26" s="494"/>
      <c r="J26" s="494"/>
    </row>
    <row r="27" spans="1:10" ht="12.7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25.5">
      <c r="A28" s="374" t="str">
        <f>'БАЛАНС-3м.'!A81</f>
        <v>Дата: 14.04.2014 г. </v>
      </c>
      <c r="B28" s="194"/>
      <c r="C28" s="486" t="s">
        <v>442</v>
      </c>
      <c r="D28" s="486"/>
      <c r="E28" s="196" t="s">
        <v>443</v>
      </c>
      <c r="F28" s="194"/>
      <c r="G28" s="196" t="s">
        <v>444</v>
      </c>
      <c r="H28" s="196" t="s">
        <v>445</v>
      </c>
      <c r="I28" s="194"/>
      <c r="J28" s="194"/>
    </row>
    <row r="29" spans="1:10" ht="12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.75">
      <c r="A30" s="194"/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2.7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2.7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2.7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C28" sqref="C28"/>
    </sheetView>
  </sheetViews>
  <sheetFormatPr defaultColWidth="9.25390625" defaultRowHeight="12.75"/>
  <cols>
    <col min="1" max="1" width="4.25390625" style="108" customWidth="1"/>
    <col min="2" max="2" width="41.125" style="108" customWidth="1"/>
    <col min="3" max="3" width="13.125" style="108" customWidth="1"/>
    <col min="4" max="4" width="10.375" style="108" customWidth="1"/>
    <col min="5" max="5" width="11.125" style="108" customWidth="1"/>
    <col min="6" max="6" width="15.25390625" style="108" customWidth="1"/>
    <col min="7" max="16384" width="9.25390625" style="108" customWidth="1"/>
  </cols>
  <sheetData>
    <row r="1" spans="1:6" ht="19.5" customHeight="1">
      <c r="A1" s="222"/>
      <c r="B1" s="222"/>
      <c r="C1" s="222"/>
      <c r="D1" s="222" t="s">
        <v>446</v>
      </c>
      <c r="E1" s="223"/>
      <c r="F1" s="223"/>
    </row>
    <row r="2" spans="1:6" ht="13.5" customHeight="1">
      <c r="A2" s="504" t="s">
        <v>271</v>
      </c>
      <c r="B2" s="504"/>
      <c r="C2" s="504"/>
      <c r="D2" s="504"/>
      <c r="E2" s="504"/>
      <c r="F2" s="504"/>
    </row>
    <row r="3" spans="1:6" ht="10.5" customHeight="1">
      <c r="A3" s="503" t="s">
        <v>447</v>
      </c>
      <c r="B3" s="503"/>
      <c r="C3" s="503"/>
      <c r="D3" s="503"/>
      <c r="E3" s="503"/>
      <c r="F3" s="503"/>
    </row>
    <row r="4" spans="1:6" ht="10.5" customHeight="1">
      <c r="A4" s="503" t="str">
        <f>'БАЛАНС-3м.'!A3:F3</f>
        <v>на "БУЛГАР ЧЕХ ИНВЕСТ ХОЛДИНГ" АД - СМОЛЯН</v>
      </c>
      <c r="B4" s="503"/>
      <c r="C4" s="503"/>
      <c r="D4" s="503"/>
      <c r="E4" s="503"/>
      <c r="F4" s="503"/>
    </row>
    <row r="5" spans="1:6" ht="10.5" customHeight="1">
      <c r="A5" s="503" t="str">
        <f>'БАЛАНС-3м.'!A4:F4</f>
        <v>към 31.03.2014</v>
      </c>
      <c r="B5" s="503"/>
      <c r="C5" s="503"/>
      <c r="D5" s="503"/>
      <c r="E5" s="503"/>
      <c r="F5" s="503"/>
    </row>
    <row r="6" spans="1:6" ht="15" customHeight="1">
      <c r="A6" s="224"/>
      <c r="B6" s="222"/>
      <c r="C6" s="222"/>
      <c r="E6" s="223"/>
      <c r="F6" s="222" t="s">
        <v>448</v>
      </c>
    </row>
    <row r="7" spans="1:6" s="229" customFormat="1" ht="76.5" customHeight="1">
      <c r="A7" s="225" t="s">
        <v>449</v>
      </c>
      <c r="B7" s="226"/>
      <c r="C7" s="227" t="s">
        <v>450</v>
      </c>
      <c r="D7" s="228" t="s">
        <v>451</v>
      </c>
      <c r="E7" s="227" t="s">
        <v>452</v>
      </c>
      <c r="F7" s="227" t="s">
        <v>453</v>
      </c>
    </row>
    <row r="8" spans="1:6" s="229" customFormat="1" ht="12.75">
      <c r="A8" s="230" t="s">
        <v>9</v>
      </c>
      <c r="B8" s="231"/>
      <c r="C8" s="232">
        <v>1</v>
      </c>
      <c r="D8" s="232">
        <v>2</v>
      </c>
      <c r="E8" s="232">
        <v>3</v>
      </c>
      <c r="F8" s="232">
        <v>4</v>
      </c>
    </row>
    <row r="9" spans="1:10" s="229" customFormat="1" ht="12.75">
      <c r="A9" s="233" t="s">
        <v>454</v>
      </c>
      <c r="B9" s="234" t="s">
        <v>455</v>
      </c>
      <c r="C9" s="235"/>
      <c r="D9" s="236"/>
      <c r="E9" s="235"/>
      <c r="F9" s="235"/>
      <c r="J9" s="383"/>
    </row>
    <row r="10" spans="1:6" s="229" customFormat="1" ht="12.75">
      <c r="A10" s="237" t="s">
        <v>456</v>
      </c>
      <c r="B10" s="238" t="s">
        <v>457</v>
      </c>
      <c r="C10" s="375"/>
      <c r="D10" s="236"/>
      <c r="E10" s="235"/>
      <c r="F10" s="235"/>
    </row>
    <row r="11" spans="1:6" s="229" customFormat="1" ht="12.75">
      <c r="A11" s="239" t="s">
        <v>458</v>
      </c>
      <c r="B11" s="240" t="s">
        <v>459</v>
      </c>
      <c r="C11" s="375">
        <v>53</v>
      </c>
      <c r="D11" s="380">
        <v>92.38</v>
      </c>
      <c r="E11" s="235"/>
      <c r="F11" s="235">
        <f aca="true" t="shared" si="0" ref="F11:F16">C11-E11</f>
        <v>53</v>
      </c>
    </row>
    <row r="12" spans="1:6" s="229" customFormat="1" ht="12.75">
      <c r="A12" s="239" t="s">
        <v>460</v>
      </c>
      <c r="B12" s="240" t="s">
        <v>461</v>
      </c>
      <c r="C12" s="375">
        <v>30</v>
      </c>
      <c r="D12" s="380">
        <v>57.05</v>
      </c>
      <c r="E12" s="235"/>
      <c r="F12" s="235">
        <f t="shared" si="0"/>
        <v>30</v>
      </c>
    </row>
    <row r="13" spans="1:6" s="229" customFormat="1" ht="12.75">
      <c r="A13" s="239" t="s">
        <v>462</v>
      </c>
      <c r="B13" s="240" t="s">
        <v>607</v>
      </c>
      <c r="C13" s="375">
        <f>5+281</f>
        <v>286</v>
      </c>
      <c r="D13" s="380">
        <v>49.97</v>
      </c>
      <c r="E13" s="235"/>
      <c r="F13" s="235">
        <f t="shared" si="0"/>
        <v>286</v>
      </c>
    </row>
    <row r="14" spans="1:6" s="229" customFormat="1" ht="12.75">
      <c r="A14" s="239" t="s">
        <v>463</v>
      </c>
      <c r="B14" s="240" t="s">
        <v>613</v>
      </c>
      <c r="C14" s="375">
        <v>20</v>
      </c>
      <c r="D14" s="380">
        <v>43.26</v>
      </c>
      <c r="E14" s="235"/>
      <c r="F14" s="235">
        <f t="shared" si="0"/>
        <v>20</v>
      </c>
    </row>
    <row r="15" spans="1:6" s="229" customFormat="1" ht="12.75">
      <c r="A15" s="239" t="s">
        <v>464</v>
      </c>
      <c r="B15" s="240" t="s">
        <v>465</v>
      </c>
      <c r="C15" s="375">
        <v>374</v>
      </c>
      <c r="D15" s="380">
        <v>62.03</v>
      </c>
      <c r="E15" s="235"/>
      <c r="F15" s="235">
        <f t="shared" si="0"/>
        <v>374</v>
      </c>
    </row>
    <row r="16" spans="1:6" s="229" customFormat="1" ht="12.75">
      <c r="A16" s="239" t="s">
        <v>466</v>
      </c>
      <c r="B16" s="240" t="s">
        <v>467</v>
      </c>
      <c r="C16" s="375">
        <v>21</v>
      </c>
      <c r="D16" s="380">
        <v>24.88</v>
      </c>
      <c r="E16" s="235"/>
      <c r="F16" s="235">
        <f t="shared" si="0"/>
        <v>21</v>
      </c>
    </row>
    <row r="17" spans="1:6" s="229" customFormat="1" ht="12.75">
      <c r="A17" s="239" t="s">
        <v>612</v>
      </c>
      <c r="B17" s="240" t="s">
        <v>473</v>
      </c>
      <c r="C17" s="375">
        <v>10</v>
      </c>
      <c r="D17" s="380">
        <v>4.63</v>
      </c>
      <c r="E17" s="235"/>
      <c r="F17" s="235">
        <f>C17-E17</f>
        <v>10</v>
      </c>
    </row>
    <row r="18" spans="1:6" s="245" customFormat="1" ht="12.75">
      <c r="A18" s="241"/>
      <c r="B18" s="242" t="s">
        <v>468</v>
      </c>
      <c r="C18" s="243">
        <f>SUM(C11:C17)</f>
        <v>794</v>
      </c>
      <c r="D18" s="243"/>
      <c r="E18" s="243"/>
      <c r="F18" s="243">
        <f>SUM(F11:F17)</f>
        <v>794</v>
      </c>
    </row>
    <row r="19" spans="1:6" s="229" customFormat="1" ht="12.75">
      <c r="A19" s="237" t="s">
        <v>469</v>
      </c>
      <c r="B19" s="238" t="s">
        <v>470</v>
      </c>
      <c r="C19" s="235"/>
      <c r="D19" s="236"/>
      <c r="E19" s="235"/>
      <c r="F19" s="235"/>
    </row>
    <row r="20" spans="1:6" s="229" customFormat="1" ht="12.75">
      <c r="A20" s="246" t="s">
        <v>458</v>
      </c>
      <c r="B20" s="240" t="s">
        <v>471</v>
      </c>
      <c r="C20" s="375">
        <v>33</v>
      </c>
      <c r="D20" s="380">
        <v>25.5</v>
      </c>
      <c r="E20" s="235"/>
      <c r="F20" s="235">
        <f>C20-E20</f>
        <v>33</v>
      </c>
    </row>
    <row r="21" spans="1:6" s="229" customFormat="1" ht="12.75">
      <c r="A21" s="239" t="s">
        <v>460</v>
      </c>
      <c r="B21" s="240" t="s">
        <v>472</v>
      </c>
      <c r="C21" s="375">
        <v>10</v>
      </c>
      <c r="D21" s="380">
        <v>30.33</v>
      </c>
      <c r="E21" s="235"/>
      <c r="F21" s="235">
        <f>C21-E21</f>
        <v>10</v>
      </c>
    </row>
    <row r="22" spans="1:6" s="229" customFormat="1" ht="12.75">
      <c r="A22" s="239"/>
      <c r="B22" s="240"/>
      <c r="C22" s="375"/>
      <c r="D22" s="380"/>
      <c r="E22" s="235"/>
      <c r="F22" s="235"/>
    </row>
    <row r="23" spans="1:6" s="245" customFormat="1" ht="12.75">
      <c r="A23" s="241"/>
      <c r="B23" s="242" t="s">
        <v>313</v>
      </c>
      <c r="C23" s="243">
        <f>SUM(C20:C22)</f>
        <v>43</v>
      </c>
      <c r="D23" s="243"/>
      <c r="E23" s="243"/>
      <c r="F23" s="243">
        <f>SUM(F20:F22)</f>
        <v>43</v>
      </c>
    </row>
    <row r="24" spans="1:6" s="229" customFormat="1" ht="12.75">
      <c r="A24" s="247" t="s">
        <v>474</v>
      </c>
      <c r="B24" s="384" t="s">
        <v>475</v>
      </c>
      <c r="C24" s="235"/>
      <c r="D24" s="235"/>
      <c r="E24" s="235"/>
      <c r="F24" s="235"/>
    </row>
    <row r="25" spans="1:6" s="229" customFormat="1" ht="12.75">
      <c r="A25" s="239" t="s">
        <v>458</v>
      </c>
      <c r="B25" s="240" t="s">
        <v>614</v>
      </c>
      <c r="C25" s="235">
        <v>7</v>
      </c>
      <c r="D25" s="380">
        <v>40.98</v>
      </c>
      <c r="E25" s="235"/>
      <c r="F25" s="235">
        <v>7</v>
      </c>
    </row>
    <row r="26" spans="1:6" s="229" customFormat="1" ht="12.75">
      <c r="A26" s="239"/>
      <c r="B26" s="240"/>
      <c r="C26" s="355"/>
      <c r="D26" s="354"/>
      <c r="E26" s="235"/>
      <c r="F26" s="235">
        <f>C26-E26</f>
        <v>0</v>
      </c>
    </row>
    <row r="27" spans="1:6" s="245" customFormat="1" ht="12.75">
      <c r="A27" s="247"/>
      <c r="B27" s="242" t="s">
        <v>321</v>
      </c>
      <c r="C27" s="243">
        <f>SUM(C25:C26)</f>
        <v>7</v>
      </c>
      <c r="D27" s="244"/>
      <c r="E27" s="243">
        <f>SUM(E26:E26)</f>
        <v>0</v>
      </c>
      <c r="F27" s="243">
        <f>SUM(F25:F26)</f>
        <v>7</v>
      </c>
    </row>
    <row r="28" spans="1:6" s="245" customFormat="1" ht="12.75">
      <c r="A28" s="241"/>
      <c r="B28" s="242" t="s">
        <v>476</v>
      </c>
      <c r="C28" s="243">
        <f>C18+C23+C27</f>
        <v>844</v>
      </c>
      <c r="D28" s="243"/>
      <c r="E28" s="243">
        <f>E18+E23+E27</f>
        <v>0</v>
      </c>
      <c r="F28" s="243">
        <f>F18+F23+F27</f>
        <v>844</v>
      </c>
    </row>
    <row r="29" spans="1:6" s="229" customFormat="1" ht="12.75">
      <c r="A29" s="233" t="s">
        <v>477</v>
      </c>
      <c r="B29" s="234" t="s">
        <v>478</v>
      </c>
      <c r="C29" s="235"/>
      <c r="D29" s="236"/>
      <c r="E29" s="235"/>
      <c r="F29" s="235"/>
    </row>
    <row r="30" spans="1:6" s="229" customFormat="1" ht="12.75">
      <c r="A30" s="239" t="s">
        <v>456</v>
      </c>
      <c r="B30" s="248" t="s">
        <v>457</v>
      </c>
      <c r="C30" s="235"/>
      <c r="D30" s="236"/>
      <c r="E30" s="235"/>
      <c r="F30" s="235"/>
    </row>
    <row r="31" spans="1:6" s="229" customFormat="1" ht="12.75">
      <c r="A31" s="239" t="s">
        <v>458</v>
      </c>
      <c r="B31" s="249"/>
      <c r="C31" s="235"/>
      <c r="D31" s="236"/>
      <c r="E31" s="235"/>
      <c r="F31" s="235"/>
    </row>
    <row r="32" spans="1:6" s="229" customFormat="1" ht="12.75">
      <c r="A32" s="239" t="s">
        <v>460</v>
      </c>
      <c r="B32" s="250"/>
      <c r="C32" s="235"/>
      <c r="D32" s="236"/>
      <c r="E32" s="235"/>
      <c r="F32" s="235"/>
    </row>
    <row r="33" spans="1:6" s="245" customFormat="1" ht="12.75">
      <c r="A33" s="241"/>
      <c r="B33" s="242" t="s">
        <v>468</v>
      </c>
      <c r="C33" s="243">
        <v>0</v>
      </c>
      <c r="D33" s="243">
        <v>0</v>
      </c>
      <c r="E33" s="243">
        <v>0</v>
      </c>
      <c r="F33" s="243">
        <v>0</v>
      </c>
    </row>
    <row r="34" spans="1:6" s="229" customFormat="1" ht="12.75">
      <c r="A34" s="239" t="s">
        <v>469</v>
      </c>
      <c r="B34" s="248" t="s">
        <v>470</v>
      </c>
      <c r="C34" s="235"/>
      <c r="D34" s="243"/>
      <c r="E34" s="235"/>
      <c r="F34" s="235"/>
    </row>
    <row r="35" spans="1:6" s="229" customFormat="1" ht="12.75">
      <c r="A35" s="239" t="s">
        <v>458</v>
      </c>
      <c r="B35" s="249"/>
      <c r="C35" s="235"/>
      <c r="D35" s="243"/>
      <c r="E35" s="235"/>
      <c r="F35" s="235"/>
    </row>
    <row r="36" spans="1:6" s="229" customFormat="1" ht="12.75">
      <c r="A36" s="239" t="s">
        <v>460</v>
      </c>
      <c r="B36" s="250"/>
      <c r="C36" s="235"/>
      <c r="D36" s="243"/>
      <c r="E36" s="235"/>
      <c r="F36" s="235"/>
    </row>
    <row r="37" spans="1:6" s="245" customFormat="1" ht="12.75">
      <c r="A37" s="241"/>
      <c r="B37" s="242" t="s">
        <v>313</v>
      </c>
      <c r="C37" s="243">
        <v>0</v>
      </c>
      <c r="D37" s="243">
        <v>0</v>
      </c>
      <c r="E37" s="243">
        <v>0</v>
      </c>
      <c r="F37" s="243">
        <v>0</v>
      </c>
    </row>
    <row r="38" spans="1:6" s="229" customFormat="1" ht="12.75">
      <c r="A38" s="233" t="s">
        <v>474</v>
      </c>
      <c r="B38" s="251" t="s">
        <v>475</v>
      </c>
      <c r="C38" s="235"/>
      <c r="D38" s="236"/>
      <c r="E38" s="235"/>
      <c r="F38" s="235"/>
    </row>
    <row r="39" spans="1:6" s="229" customFormat="1" ht="12.75">
      <c r="A39" s="246" t="s">
        <v>458</v>
      </c>
      <c r="B39" s="250"/>
      <c r="C39" s="235"/>
      <c r="D39" s="236"/>
      <c r="E39" s="235"/>
      <c r="F39" s="235"/>
    </row>
    <row r="40" spans="1:6" s="229" customFormat="1" ht="12.75">
      <c r="A40" s="239" t="s">
        <v>460</v>
      </c>
      <c r="B40" s="249"/>
      <c r="C40" s="235"/>
      <c r="D40" s="236"/>
      <c r="E40" s="235"/>
      <c r="F40" s="235"/>
    </row>
    <row r="41" spans="1:6" s="245" customFormat="1" ht="12.75">
      <c r="A41" s="247"/>
      <c r="B41" s="242" t="s">
        <v>321</v>
      </c>
      <c r="C41" s="243">
        <v>0</v>
      </c>
      <c r="D41" s="243">
        <v>0</v>
      </c>
      <c r="E41" s="243">
        <v>0</v>
      </c>
      <c r="F41" s="243">
        <v>0</v>
      </c>
    </row>
    <row r="42" spans="1:6" s="245" customFormat="1" ht="12.75">
      <c r="A42" s="241"/>
      <c r="B42" s="242" t="s">
        <v>479</v>
      </c>
      <c r="C42" s="243">
        <v>0</v>
      </c>
      <c r="D42" s="243">
        <v>0</v>
      </c>
      <c r="E42" s="243">
        <v>0</v>
      </c>
      <c r="F42" s="243">
        <v>0</v>
      </c>
    </row>
    <row r="43" spans="1:6" ht="12.75">
      <c r="A43" s="223"/>
      <c r="B43" s="223"/>
      <c r="C43" s="223"/>
      <c r="D43" s="223"/>
      <c r="E43" s="223"/>
      <c r="F43" s="223"/>
    </row>
    <row r="44" spans="2:6" ht="12.75">
      <c r="B44" s="374" t="str">
        <f>'БАЛАНС-3м.'!A81</f>
        <v>Дата: 14.04.2014 г. </v>
      </c>
      <c r="C44" s="252" t="s">
        <v>480</v>
      </c>
      <c r="E44" s="223" t="s">
        <v>481</v>
      </c>
      <c r="F44" s="223"/>
    </row>
    <row r="45" spans="1:6" ht="12.75">
      <c r="A45" s="223"/>
      <c r="B45" s="223"/>
      <c r="C45" s="223"/>
      <c r="D45" s="223"/>
      <c r="E45" s="223"/>
      <c r="F45" s="223"/>
    </row>
    <row r="46" spans="1:6" ht="12.75">
      <c r="A46" s="223"/>
      <c r="B46" s="223"/>
      <c r="C46" s="223"/>
      <c r="D46" s="223"/>
      <c r="E46" s="223"/>
      <c r="F46" s="223"/>
    </row>
    <row r="47" spans="2:6" ht="12.75">
      <c r="B47" s="223"/>
      <c r="C47" s="223"/>
      <c r="E47" s="223"/>
      <c r="F47" s="223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2013-04-12T15:56:54Z</cp:lastPrinted>
  <dcterms:created xsi:type="dcterms:W3CDTF">2003-01-29T17:36:26Z</dcterms:created>
  <dcterms:modified xsi:type="dcterms:W3CDTF">2014-04-14T09:14:30Z</dcterms:modified>
  <cp:category/>
  <cp:version/>
  <cp:contentType/>
  <cp:contentStatus/>
</cp:coreProperties>
</file>