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calcMode="autoNoTable" fullCalcOnLoad="1"/>
</workbook>
</file>

<file path=xl/sharedStrings.xml><?xml version="1.0" encoding="utf-8"?>
<sst xmlns="http://schemas.openxmlformats.org/spreadsheetml/2006/main" count="4181" uniqueCount="979">
  <si>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</si>
  <si>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</si>
  <si>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</si>
  <si>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</si>
  <si>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</si>
  <si>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</si>
  <si>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</si>
  <si>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</si>
  <si>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</si>
  <si>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</si>
  <si>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</si>
  <si>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</si>
  <si>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</si>
  <si>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</si>
  <si>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</si>
  <si>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</si>
  <si>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</si>
  <si>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</si>
  <si>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</si>
  <si>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</si>
  <si>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</si>
  <si>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</si>
  <si>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</si>
  <si>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</si>
  <si>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</si>
  <si>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</si>
  <si>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</si>
  <si>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</si>
  <si>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</si>
  <si>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</si>
  <si>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</si>
  <si>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</si>
  <si>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</si>
  <si>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</si>
  <si>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</si>
  <si>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</si>
  <si>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</si>
  <si>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</si>
  <si>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</si>
  <si>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</si>
  <si>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</si>
  <si>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</si>
  <si>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</si>
  <si>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</si>
  <si>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</si>
  <si>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</si>
  <si>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</si>
  <si>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</si>
  <si>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</si>
  <si>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</si>
  <si>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</si>
  <si>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</si>
  <si>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</si>
  <si>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</si>
  <si>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</si>
  <si>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</si>
  <si>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</si>
  <si>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</si>
  <si>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</si>
  <si>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</si>
  <si>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</si>
  <si>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</si>
  <si>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</si>
  <si>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</si>
  <si>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</si>
  <si>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</si>
  <si>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</si>
  <si>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</si>
  <si>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</si>
  <si>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</si>
  <si>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</si>
  <si>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</si>
  <si>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</si>
  <si>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</si>
  <si>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</si>
  <si>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</si>
  <si>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</si>
  <si>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</si>
  <si>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</si>
  <si>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</si>
  <si>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</si>
  <si>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</si>
  <si>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</si>
  <si>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</si>
  <si>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</si>
  <si>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</si>
  <si>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</si>
  <si>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</si>
  <si>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</si>
  <si>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</si>
  <si>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</si>
  <si>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</si>
  <si>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</si>
  <si>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</si>
  <si>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</si>
  <si>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</si>
  <si>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</si>
  <si>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</si>
  <si>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</si>
  <si>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</si>
  <si>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</si>
  <si>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</si>
  <si>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</si>
  <si>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</si>
  <si>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</si>
  <si>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</si>
  <si>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</si>
  <si>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</si>
  <si>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</si>
  <si>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</si>
  <si>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</si>
  <si>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</si>
  <si>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</si>
  <si>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</si>
  <si>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</si>
  <si>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</si>
  <si>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</si>
  <si>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</si>
  <si>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</si>
  <si>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</si>
  <si>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</si>
  <si>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</si>
  <si>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</si>
  <si>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</si>
  <si>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</si>
  <si>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</si>
  <si>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</si>
  <si>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</si>
  <si>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</si>
  <si>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</si>
  <si>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</si>
  <si>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</si>
  <si>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</si>
  <si>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</si>
  <si>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</si>
  <si>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</si>
  <si>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</si>
  <si>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</si>
  <si>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</si>
  <si>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</si>
  <si>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</si>
  <si>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</si>
  <si>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</si>
  <si>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</si>
  <si>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</si>
  <si>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</si>
  <si>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</si>
  <si>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</si>
  <si>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</si>
  <si>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</si>
  <si>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</si>
  <si>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</si>
  <si>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</si>
  <si>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</si>
  <si>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</si>
  <si>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</si>
  <si>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</si>
  <si>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</si>
  <si>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</si>
  <si>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</si>
  <si>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</si>
  <si>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</si>
  <si>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</si>
  <si>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</si>
  <si>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</si>
  <si>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</si>
  <si>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</si>
  <si>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</si>
  <si>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</si>
  <si>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</si>
  <si>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</si>
  <si>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</si>
  <si>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</si>
  <si>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</si>
  <si>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</si>
  <si>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</si>
  <si>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</si>
  <si>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</si>
  <si>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</si>
  <si>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</si>
  <si>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</si>
  <si>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</si>
  <si>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</si>
  <si>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</si>
  <si>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</si>
  <si>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</si>
  <si>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</si>
  <si>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</si>
  <si>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</si>
  <si>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</si>
  <si>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</si>
  <si>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</si>
  <si>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</si>
  <si>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</si>
  <si>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</si>
  <si>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</si>
  <si>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</si>
  <si>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</si>
  <si>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</si>
  <si>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</si>
  <si>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</si>
  <si>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</si>
  <si>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</si>
  <si>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</si>
  <si>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</si>
  <si>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</si>
  <si>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</si>
  <si>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</si>
  <si>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</si>
  <si>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</si>
  <si>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</si>
  <si>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</si>
  <si>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</si>
  <si>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</si>
  <si>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</si>
  <si>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</si>
  <si>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</si>
  <si>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</si>
  <si>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</si>
  <si>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</si>
  <si>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</si>
  <si>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</si>
  <si>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</si>
  <si>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</si>
  <si>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</si>
  <si>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</si>
  <si>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</si>
  <si>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</si>
  <si>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</si>
  <si>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</si>
  <si>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</si>
  <si>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</si>
  <si>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</si>
  <si>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</si>
  <si>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</si>
  <si>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</si>
  <si>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</si>
  <si>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</si>
  <si>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</si>
  <si>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</si>
  <si>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</si>
  <si>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</si>
  <si>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</si>
  <si>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</si>
  <si>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</si>
  <si>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</si>
  <si>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</si>
  <si>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</si>
  <si>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</si>
  <si>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</si>
  <si>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</si>
  <si>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</si>
  <si>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</si>
  <si>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</si>
  <si>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</si>
  <si>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</si>
  <si>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</si>
  <si>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</si>
  <si>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</si>
  <si>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</si>
  <si>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</si>
  <si>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</si>
  <si>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</si>
  <si>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</si>
  <si>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</si>
  <si>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</si>
  <si>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</si>
  <si>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</si>
  <si>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</si>
  <si>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</si>
  <si>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</si>
  <si>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</si>
  <si>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</si>
  <si>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</si>
  <si>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</si>
  <si>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</si>
  <si>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</si>
  <si>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</si>
  <si>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</si>
  <si>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</si>
  <si>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</si>
  <si>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</si>
  <si>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</si>
  <si>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</si>
  <si>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</si>
  <si>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</si>
  <si>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</si>
  <si>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</si>
  <si>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</si>
  <si>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</si>
  <si>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</si>
  <si>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</si>
  <si>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</si>
  <si>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</si>
  <si>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</si>
  <si>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</si>
  <si>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</si>
  <si>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</si>
  <si>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</si>
  <si>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</si>
  <si>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</si>
  <si>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</si>
  <si>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</si>
  <si>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</si>
  <si>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</si>
  <si>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</si>
  <si>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</si>
  <si>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</si>
  <si>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</si>
  <si>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</si>
  <si>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</si>
  <si>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</si>
  <si>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</si>
  <si>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</si>
  <si>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</si>
  <si>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</si>
  <si>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</si>
  <si>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</si>
  <si>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</si>
  <si>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</si>
  <si>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</si>
  <si>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</si>
  <si>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</si>
  <si>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</si>
  <si>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</si>
  <si>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</si>
  <si>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</si>
  <si>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</si>
  <si>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</si>
  <si>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</si>
  <si>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</si>
  <si>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</si>
  <si>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</si>
  <si>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</si>
  <si>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</si>
  <si>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</si>
  <si>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</si>
  <si>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</si>
  <si>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</si>
  <si>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</si>
  <si>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</si>
  <si>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</si>
  <si>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</si>
  <si>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</si>
  <si>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</si>
  <si>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</si>
  <si>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</si>
  <si>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</si>
  <si>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</si>
  <si>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</si>
  <si>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</si>
  <si>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</si>
  <si>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</si>
  <si>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</si>
  <si>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</si>
  <si>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</si>
  <si>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</si>
  <si>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</si>
  <si>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</si>
  <si>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</si>
  <si>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</si>
  <si>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</si>
  <si>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</si>
  <si>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</si>
  <si>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</si>
  <si>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</si>
  <si>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</si>
  <si>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</si>
  <si>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</si>
  <si>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</si>
  <si>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</si>
  <si>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</si>
  <si>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</si>
  <si>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</si>
  <si>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</si>
  <si>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</si>
  <si>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</si>
  <si>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</si>
  <si>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</si>
  <si>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</si>
  <si>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</si>
  <si>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</si>
  <si>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</si>
  <si>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</si>
  <si>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</si>
  <si>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</si>
  <si>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</si>
  <si>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</si>
  <si>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</si>
  <si>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</si>
  <si>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</si>
  <si>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</si>
  <si>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</si>
  <si>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</si>
  <si>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</si>
  <si>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</si>
  <si>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</si>
  <si>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</si>
  <si>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</si>
  <si>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</si>
  <si>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</si>
  <si>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</si>
  <si>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</si>
  <si>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</si>
  <si>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</si>
  <si>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</si>
  <si>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</si>
  <si>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</si>
  <si>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</si>
  <si>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</si>
  <si>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</si>
  <si>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</si>
  <si>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</si>
  <si>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</si>
  <si>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</si>
  <si>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</si>
  <si>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</si>
  <si>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</si>
  <si>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</si>
  <si>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</si>
  <si>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</si>
  <si>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</si>
  <si>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</si>
  <si>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</si>
  <si>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</si>
  <si>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</si>
  <si>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</si>
  <si>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</si>
  <si>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</si>
  <si>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</si>
  <si>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</si>
  <si>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</si>
  <si>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</si>
  <si>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</si>
  <si>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</si>
  <si>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</si>
  <si>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</si>
  <si>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</si>
  <si>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</si>
  <si>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</si>
  <si>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</si>
  <si>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</si>
  <si>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</si>
  <si>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</si>
  <si>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</si>
  <si>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</si>
  <si>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</si>
  <si>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</si>
  <si>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</si>
  <si>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</si>
  <si>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</si>
  <si>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</si>
  <si>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</si>
  <si>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</si>
  <si>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</si>
  <si>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</si>
  <si>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</si>
  <si>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</si>
  <si>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</si>
  <si>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</si>
  <si>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</si>
  <si>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</si>
  <si>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</si>
  <si>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</si>
  <si>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</si>
  <si>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</si>
  <si>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</si>
  <si>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</si>
  <si>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</si>
  <si>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</si>
  <si>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</si>
  <si>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</si>
  <si>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</si>
  <si>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</si>
  <si>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</si>
  <si>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</si>
  <si>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</si>
  <si>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</si>
  <si>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</si>
  <si>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</si>
  <si>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</si>
  <si>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</si>
  <si>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</si>
  <si>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</si>
  <si>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</si>
  <si>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</si>
  <si>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</si>
  <si>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</si>
  <si>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</si>
  <si>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</si>
  <si>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</si>
  <si>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</si>
  <si>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</si>
  <si>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</si>
  <si>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</si>
  <si>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</si>
  <si>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</si>
  <si>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</si>
  <si>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</si>
  <si>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</si>
  <si>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</si>
  <si>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</si>
  <si>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</si>
  <si>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</si>
  <si>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</si>
  <si>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</si>
  <si>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</si>
  <si>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</si>
  <si>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</si>
  <si>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</si>
  <si>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</si>
  <si>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</si>
  <si>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</si>
  <si>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</si>
  <si>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</si>
  <si>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</si>
  <si>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</si>
  <si>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</si>
  <si>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</si>
  <si>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</si>
  <si>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</si>
  <si>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</si>
  <si>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</si>
  <si>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</si>
  <si>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</si>
  <si>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</si>
  <si>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</si>
  <si>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</si>
  <si>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</si>
  <si>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</si>
  <si>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</si>
  <si>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</si>
  <si>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</si>
  <si>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</si>
  <si>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</si>
  <si>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</si>
  <si>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</si>
  <si>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</si>
  <si>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</si>
  <si>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</si>
  <si>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</si>
  <si>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</si>
  <si>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</si>
  <si>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</si>
  <si>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</si>
  <si>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</si>
  <si>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</si>
  <si>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</si>
  <si>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</si>
  <si>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</si>
  <si>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</si>
  <si>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</si>
  <si>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</si>
  <si>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</si>
  <si>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</si>
  <si>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</si>
  <si>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</si>
  <si>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</si>
  <si>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</si>
  <si>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</si>
  <si>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</si>
  <si>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</si>
  <si>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</si>
  <si>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</si>
  <si>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</si>
  <si>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</si>
  <si>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</si>
  <si>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</si>
  <si>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</si>
  <si>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</si>
  <si>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</si>
  <si>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</si>
  <si>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</si>
  <si>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</si>
  <si>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</si>
  <si>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</si>
  <si>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</si>
  <si>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</si>
  <si>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</si>
  <si>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</si>
  <si>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</si>
  <si>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</si>
  <si>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</si>
  <si>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</si>
  <si>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</si>
  <si>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</si>
  <si>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</si>
  <si>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</si>
  <si>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</si>
  <si>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</si>
  <si>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</si>
  <si>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</si>
  <si>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</si>
  <si>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</si>
  <si>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</si>
  <si>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</si>
  <si>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</si>
  <si>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</si>
  <si>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</si>
  <si>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</si>
  <si>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</si>
  <si>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</si>
  <si>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</si>
  <si>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</si>
  <si>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</si>
  <si>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</si>
  <si>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</si>
  <si>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</si>
  <si>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</si>
  <si>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</si>
  <si>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</si>
  <si>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</si>
  <si>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</si>
  <si>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</si>
  <si>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</si>
  <si>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</si>
  <si>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</si>
  <si>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</si>
  <si>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</si>
  <si>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</si>
  <si>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</si>
  <si>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</si>
  <si>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</si>
  <si>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</si>
  <si>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</si>
  <si>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</si>
  <si>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</si>
  <si>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</si>
  <si>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</si>
  <si>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</si>
  <si>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</si>
  <si>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</si>
  <si>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</si>
  <si>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</si>
  <si>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</si>
  <si>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</si>
  <si>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</si>
  <si>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</si>
  <si>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</si>
  <si>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</si>
  <si>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</si>
  <si>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</si>
  <si>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</si>
  <si>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</si>
  <si>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</si>
  <si>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</si>
  <si>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</si>
  <si>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</si>
  <si>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</si>
  <si>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</si>
  <si>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</si>
  <si>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</si>
  <si>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</si>
  <si>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</si>
  <si>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</si>
  <si>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</si>
  <si>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</si>
  <si>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</si>
  <si>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</si>
  <si>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</si>
  <si>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</si>
  <si>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</si>
  <si>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</si>
  <si>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</si>
  <si>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</si>
  <si>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</si>
  <si>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</si>
  <si>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</si>
  <si>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</si>
  <si>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</si>
  <si>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</si>
  <si>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</si>
  <si>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</si>
  <si>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</si>
  <si>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</si>
  <si>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</si>
  <si>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</si>
  <si>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</si>
  <si>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</si>
  <si>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</si>
  <si>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</si>
  <si>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</si>
  <si>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</si>
  <si>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</si>
  <si>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</si>
  <si>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</si>
  <si>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</si>
  <si>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</si>
  <si>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</si>
  <si>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</si>
  <si>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</si>
  <si>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</si>
  <si>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</si>
  <si>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</si>
  <si>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</si>
  <si>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</si>
  <si>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</si>
  <si>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</si>
  <si>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</si>
  <si>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</si>
  <si>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</si>
  <si>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</si>
  <si>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</si>
  <si>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</si>
  <si>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</si>
  <si>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</si>
  <si>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</si>
  <si>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</si>
  <si>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</si>
  <si>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</si>
  <si>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</si>
  <si>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</si>
  <si>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</si>
  <si>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</si>
  <si>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</si>
  <si>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</si>
  <si>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</si>
  <si>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</si>
  <si>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</si>
  <si>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</si>
  <si>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</si>
  <si>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</si>
  <si>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</si>
  <si>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</si>
  <si>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</si>
  <si>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</si>
  <si>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</si>
  <si>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</si>
  <si>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</si>
  <si>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</si>
  <si>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</si>
  <si>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</si>
  <si>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</si>
  <si>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</si>
  <si>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</si>
  <si>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</si>
  <si>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</si>
  <si>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</si>
  <si>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</si>
  <si>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</si>
  <si>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</si>
  <si>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</si>
  <si>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</si>
  <si>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</si>
  <si>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</si>
  <si>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</si>
  <si>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</si>
  <si>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</si>
  <si>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</si>
  <si>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</si>
  <si>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</si>
  <si>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</si>
  <si>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</si>
  <si>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</si>
  <si>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</si>
  <si>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</si>
  <si>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</si>
  <si>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</si>
  <si>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</si>
  <si>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</si>
  <si>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</si>
  <si>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</si>
  <si>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</si>
  <si>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</si>
  <si>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</si>
  <si>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</si>
  <si>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</si>
  <si>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</si>
  <si>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</si>
  <si>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</si>
  <si>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</si>
  <si>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</si>
  <si>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</si>
  <si>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</si>
  <si>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</si>
  <si>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</si>
  <si>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</si>
  <si>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</si>
  <si>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</si>
  <si>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</si>
  <si>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</si>
  <si>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</si>
  <si>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</si>
  <si>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</si>
  <si>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</si>
  <si>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</si>
  <si>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</si>
  <si>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</si>
  <si>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</si>
  <si>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</si>
  <si>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</si>
  <si>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</si>
  <si>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</si>
  <si>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</si>
  <si>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</si>
  <si>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</si>
  <si>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</si>
  <si>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</si>
  <si>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</si>
  <si>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</si>
  <si>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</si>
  <si>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</si>
  <si>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</si>
  <si>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</si>
  <si>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</si>
  <si>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</si>
  <si>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</si>
  <si>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</si>
  <si>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</si>
  <si>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</si>
  <si>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</si>
  <si>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</si>
  <si>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</si>
  <si>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</si>
  <si>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</si>
  <si>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</si>
  <si>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</si>
  <si>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</si>
  <si>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</si>
  <si>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</si>
  <si>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</si>
  <si>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</si>
  <si>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</si>
  <si>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</si>
  <si>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</si>
  <si>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</si>
  <si>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</si>
  <si>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</si>
  <si>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</si>
  <si>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</si>
  <si>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</si>
  <si>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</si>
  <si>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</si>
  <si>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</si>
  <si>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</si>
  <si>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</si>
  <si>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</si>
  <si>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</si>
  <si>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</si>
  <si>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</si>
  <si>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</si>
  <si>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</si>
  <si>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</si>
  <si>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</si>
  <si>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</si>
  <si>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</si>
  <si>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</si>
  <si>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</si>
  <si>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</si>
  <si>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</si>
  <si>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</si>
  <si>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</si>
  <si>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</si>
  <si>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</si>
  <si>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</si>
  <si>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</si>
  <si>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</si>
  <si>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</si>
  <si>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</si>
  <si>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</si>
  <si>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</si>
  <si>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</si>
  <si>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</si>
  <si>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</si>
  <si>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</si>
  <si>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</si>
  <si>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</si>
  <si>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</si>
  <si>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</si>
  <si>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</si>
  <si>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</si>
  <si>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</si>
  <si>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</si>
  <si>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</si>
  <si>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</si>
  <si>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</si>
  <si>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</si>
  <si>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</si>
  <si>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</si>
  <si>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</si>
  <si>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</si>
  <si>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</si>
  <si>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</si>
  <si>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</si>
  <si>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</si>
  <si>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</si>
  <si>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</si>
  <si>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</si>
  <si>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</si>
  <si>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</si>
  <si>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</si>
  <si>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</si>
  <si>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</si>
  <si>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</si>
  <si>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</si>
  <si>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</si>
  <si>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</si>
  <si>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</si>
  <si>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</si>
  <si>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</si>
  <si>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</si>
  <si>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</si>
  <si>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</si>
  <si>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</si>
  <si>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</si>
  <si>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</si>
  <si>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</si>
  <si>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</si>
  <si>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</si>
  <si>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</si>
  <si>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</si>
  <si>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</si>
  <si>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</si>
  <si>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</si>
  <si>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</si>
  <si>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</si>
  <si>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</si>
  <si>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</si>
  <si>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</si>
  <si>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</si>
  <si>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</si>
  <si>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</si>
  <si>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</si>
  <si>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</si>
  <si>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</si>
  <si>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</si>
  <si>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</si>
  <si>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</si>
  <si>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</si>
  <si>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</si>
  <si>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</si>
  <si>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</si>
  <si>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</si>
  <si>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</si>
  <si>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</si>
  <si>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</si>
  <si>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</si>
  <si>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</si>
  <si>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</si>
  <si>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</si>
  <si>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</si>
  <si>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</si>
  <si>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</si>
  <si>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</si>
  <si>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</si>
  <si>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</si>
  <si>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</si>
  <si>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</si>
  <si>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</si>
  <si>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</si>
  <si>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</si>
  <si>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</si>
  <si>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</si>
  <si>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</si>
  <si>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</si>
  <si>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</si>
  <si>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</si>
  <si>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</si>
  <si>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</si>
  <si>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</si>
  <si>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</si>
  <si>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</si>
  <si>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</si>
  <si>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</si>
  <si>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</si>
  <si>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</si>
  <si>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</si>
  <si>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</si>
  <si>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</si>
  <si>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</si>
  <si>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</si>
  <si>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</si>
  <si>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</si>
  <si>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</si>
  <si>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</si>
  <si>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</si>
  <si>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</si>
  <si>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</si>
  <si>
    <t>31.12.2017 /предварителен/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</si>
</sst>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75" applyNumberFormat="1" applyFont="1" applyFill="1" applyBorder="1" applyAlignment="1" applyProtection="1">
      <alignment/>
      <protection locked="0"/>
    </xf>
    <xf numFmtId="49" fontId="30" fillId="35" borderId="11" xfId="75" applyNumberFormat="1" applyFont="1" applyFill="1" applyBorder="1" applyAlignment="1" applyProtection="1">
      <alignment/>
      <protection locked="0"/>
    </xf>
    <xf numFmtId="49" fontId="3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 t="str">
        <f>IF(ISBLANK(_endDate),"",_endDate)</f>
        <v>31.12.2017 /предварителен/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43156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ТАНЯ ЦВЕТКОВА РАШКОВА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 t="s">
        <v>978</v>
      </c>
    </row>
    <row r="11" spans="1:2" ht="15.75">
      <c r="A11" s="7" t="s">
        <v>950</v>
      </c>
      <c r="B11" s="547">
        <v>43156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5" t="s">
        <v>971</v>
      </c>
    </row>
    <row r="24" spans="1:2" ht="15.75">
      <c r="A24" s="10" t="s">
        <v>892</v>
      </c>
      <c r="B24" s="656" t="s">
        <v>972</v>
      </c>
    </row>
    <row r="25" spans="1:2" ht="15.75">
      <c r="A25" s="7" t="s">
        <v>895</v>
      </c>
      <c r="B25" s="657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0.002942693322816491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0.003959506898522328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0.003973618450698456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0.0019668674088042662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1.0030722873770346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1.6411045041350556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1.3065409062948534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0.010320552252067529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0.010047160139429977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1.182911074427618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0.6683902102723199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0.28531419569403116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0.9964486896889542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0.4949814465600097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942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0.038452118540289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0.06437932557797084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11.166971637694418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 t="str">
        <f aca="true" t="shared" si="2" ref="C3:C34">endDate</f>
        <v>31.12.2017 /предварителен/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976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 t="str">
        <f t="shared" si="2"/>
        <v>31.12.2017 /предварителен/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5341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 t="str">
        <f t="shared" si="2"/>
        <v>31.12.2017 /предварителен/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15342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 t="str">
        <f t="shared" si="2"/>
        <v>31.12.2017 /предварителен/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217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 t="str">
        <f t="shared" si="2"/>
        <v>31.12.2017 /предварителен/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107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 t="str">
        <f t="shared" si="2"/>
        <v>31.12.2017 /предварителен/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65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 t="str">
        <f t="shared" si="2"/>
        <v>31.12.2017 /предварителен/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904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 t="str">
        <f t="shared" si="2"/>
        <v>31.12.2017 /предварителен/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 t="str">
        <f t="shared" si="2"/>
        <v>31.12.2017 /предварителен/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22952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 t="str">
        <f t="shared" si="2"/>
        <v>31.12.2017 /предварителен/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 t="str">
        <f t="shared" si="2"/>
        <v>31.12.2017 /предварителен/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 t="str">
        <f t="shared" si="2"/>
        <v>31.12.2017 /предварителен/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 t="str">
        <f t="shared" si="2"/>
        <v>31.12.2017 /предварителен/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19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 t="str">
        <f t="shared" si="2"/>
        <v>31.12.2017 /предварителен/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 t="str">
        <f t="shared" si="2"/>
        <v>31.12.2017 /предварителен/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 t="str">
        <f t="shared" si="2"/>
        <v>31.12.2017 /предварителен/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 t="str">
        <f t="shared" si="2"/>
        <v>31.12.2017 /предварителен/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 t="str">
        <f t="shared" si="2"/>
        <v>31.12.2017 /предварителен/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 t="str">
        <f t="shared" si="2"/>
        <v>31.12.2017 /предварителен/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 t="str">
        <f t="shared" si="2"/>
        <v>31.12.2017 /предварителен/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1780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 t="str">
        <f t="shared" si="2"/>
        <v>31.12.2017 /предварителен/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1780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 t="str">
        <f t="shared" si="2"/>
        <v>31.12.2017 /предварителен/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 t="str">
        <f t="shared" si="2"/>
        <v>31.12.2017 /предварителен/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 t="str">
        <f t="shared" si="2"/>
        <v>31.12.2017 /предварителен/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 t="str">
        <f t="shared" si="2"/>
        <v>31.12.2017 /предварителен/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 t="str">
        <f t="shared" si="2"/>
        <v>31.12.2017 /предварителен/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 t="str">
        <f t="shared" si="2"/>
        <v>31.12.2017 /предварителен/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 t="str">
        <f t="shared" si="2"/>
        <v>31.12.2017 /предварителен/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 t="str">
        <f t="shared" si="2"/>
        <v>31.12.2017 /предварителен/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 t="str">
        <f t="shared" si="2"/>
        <v>31.12.2017 /предварителен/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 t="str">
        <f t="shared" si="2"/>
        <v>31.12.2017 /предварителен/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1780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 t="str">
        <f t="shared" si="2"/>
        <v>31.12.2017 /предварителен/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 t="str">
        <f aca="true" t="shared" si="5" ref="C35:C66">endDate</f>
        <v>31.12.2017 /предварителен/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 t="str">
        <f t="shared" si="5"/>
        <v>31.12.2017 /предварителен/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 t="str">
        <f t="shared" si="5"/>
        <v>31.12.2017 /предварителен/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 t="str">
        <f t="shared" si="5"/>
        <v>31.12.2017 /предварителен/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 t="str">
        <f t="shared" si="5"/>
        <v>31.12.2017 /предварителен/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 t="str">
        <f t="shared" si="5"/>
        <v>31.12.2017 /предварителен/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555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 t="str">
        <f t="shared" si="5"/>
        <v>31.12.2017 /предварителен/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25306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 t="str">
        <f t="shared" si="5"/>
        <v>31.12.2017 /предварителен/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2769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 t="str">
        <f t="shared" si="5"/>
        <v>31.12.2017 /предварителен/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1398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 t="str">
        <f t="shared" si="5"/>
        <v>31.12.2017 /предварителен/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56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 t="str">
        <f t="shared" si="5"/>
        <v>31.12.2017 /предварителен/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672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 t="str">
        <f t="shared" si="5"/>
        <v>31.12.2017 /предварителен/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 t="str">
        <f t="shared" si="5"/>
        <v>31.12.2017 /предварителен/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 t="str">
        <f t="shared" si="5"/>
        <v>31.12.2017 /предварителен/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4895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 t="str">
        <f t="shared" si="5"/>
        <v>31.12.2017 /предварителен/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211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 t="str">
        <f t="shared" si="5"/>
        <v>31.12.2017 /предварителен/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6725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 t="str">
        <f t="shared" si="5"/>
        <v>31.12.2017 /предварителен/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 t="str">
        <f t="shared" si="5"/>
        <v>31.12.2017 /предварителен/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11556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 t="str">
        <f t="shared" si="5"/>
        <v>31.12.2017 /предварителен/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457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 t="str">
        <f t="shared" si="5"/>
        <v>31.12.2017 /предварителен/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 t="str">
        <f t="shared" si="5"/>
        <v>31.12.2017 /предварителен/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 t="str">
        <f t="shared" si="5"/>
        <v>31.12.2017 /предварителен/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 t="str">
        <f t="shared" si="5"/>
        <v>31.12.2017 /предварителен/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18965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 t="str">
        <f t="shared" si="5"/>
        <v>31.12.2017 /предварителен/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 t="str">
        <f t="shared" si="5"/>
        <v>31.12.2017 /предварителен/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 t="str">
        <f t="shared" si="5"/>
        <v>31.12.2017 /предварителен/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 t="str">
        <f t="shared" si="5"/>
        <v>31.12.2017 /предварителен/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 t="str">
        <f t="shared" si="5"/>
        <v>31.12.2017 /предварителен/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 t="str">
        <f t="shared" si="5"/>
        <v>31.12.2017 /предварителен/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 t="str">
        <f t="shared" si="5"/>
        <v>31.12.2017 /предварителен/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 t="str">
        <f t="shared" si="5"/>
        <v>31.12.2017 /предварителен/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20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 t="str">
        <f t="shared" si="5"/>
        <v>31.12.2017 /предварителен/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127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 t="str">
        <f aca="true" t="shared" si="8" ref="C67:C98">endDate</f>
        <v>31.12.2017 /предварителен/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 t="str">
        <f t="shared" si="8"/>
        <v>31.12.2017 /предварителен/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 t="str">
        <f t="shared" si="8"/>
        <v>31.12.2017 /предварителен/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147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 t="str">
        <f t="shared" si="8"/>
        <v>31.12.2017 /предварителен/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 t="str">
        <f t="shared" si="8"/>
        <v>31.12.2017 /предварителен/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24011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 t="str">
        <f t="shared" si="8"/>
        <v>31.12.2017 /предварителен/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49317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 t="str">
        <f t="shared" si="8"/>
        <v>31.12.2017 /предварителен/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 t="str">
        <f t="shared" si="8"/>
        <v>31.12.2017 /предварителен/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 t="str">
        <f t="shared" si="8"/>
        <v>31.12.2017 /предварителен/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 t="str">
        <f t="shared" si="8"/>
        <v>31.12.2017 /предварителен/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 t="str">
        <f t="shared" si="8"/>
        <v>31.12.2017 /предварителен/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 t="str">
        <f t="shared" si="8"/>
        <v>31.12.2017 /предварителен/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 t="str">
        <f t="shared" si="8"/>
        <v>31.12.2017 /предварителен/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 t="str">
        <f t="shared" si="8"/>
        <v>31.12.2017 /предварителен/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19490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 t="str">
        <f t="shared" si="8"/>
        <v>31.12.2017 /предварителен/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4358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 t="str">
        <f t="shared" si="8"/>
        <v>31.12.2017 /предварителен/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11486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 t="str">
        <f t="shared" si="8"/>
        <v>31.12.2017 /предварителен/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764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 t="str">
        <f t="shared" si="8"/>
        <v>31.12.2017 /предварителен/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 t="str">
        <f t="shared" si="8"/>
        <v>31.12.2017 /предварителен/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10722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 t="str">
        <f t="shared" si="8"/>
        <v>31.12.2017 /предварителен/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35334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 t="str">
        <f t="shared" si="8"/>
        <v>31.12.2017 /предварителен/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-18571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 t="str">
        <f t="shared" si="8"/>
        <v>31.12.2017 /предварителен/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2465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 t="str">
        <f t="shared" si="8"/>
        <v>31.12.2017 /предварителен/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-21036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 t="str">
        <f t="shared" si="8"/>
        <v>31.12.2017 /предварителен/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 t="str">
        <f t="shared" si="8"/>
        <v>31.12.2017 /предварителен/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97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 t="str">
        <f t="shared" si="8"/>
        <v>31.12.2017 /предварителен/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 t="str">
        <f t="shared" si="8"/>
        <v>31.12.2017 /предварителен/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-18474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 t="str">
        <f t="shared" si="8"/>
        <v>31.12.2017 /предварителен/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24498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 t="str">
        <f t="shared" si="8"/>
        <v>31.12.2017 /предварителен/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408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 t="str">
        <f t="shared" si="8"/>
        <v>31.12.2017 /предварителен/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1299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 t="str">
        <f t="shared" si="8"/>
        <v>31.12.2017 /предварителен/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12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 t="str">
        <f t="shared" si="8"/>
        <v>31.12.2017 /предварителен/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 t="str">
        <f aca="true" t="shared" si="11" ref="C99:C125">endDate</f>
        <v>31.12.2017 /предварителен/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 t="str">
        <f t="shared" si="11"/>
        <v>31.12.2017 /предварителен/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4694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 t="str">
        <f t="shared" si="11"/>
        <v>31.12.2017 /предварителен/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111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 t="str">
        <f t="shared" si="11"/>
        <v>31.12.2017 /предварителен/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6116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 t="str">
        <f t="shared" si="11"/>
        <v>31.12.2017 /предварителен/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1073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 t="str">
        <f t="shared" si="11"/>
        <v>31.12.2017 /предварителен/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 t="str">
        <f t="shared" si="11"/>
        <v>31.12.2017 /предварителен/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1051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 t="str">
        <f t="shared" si="11"/>
        <v>31.12.2017 /предварителен/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1540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 t="str">
        <f t="shared" si="11"/>
        <v>31.12.2017 /предварителен/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9780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 t="str">
        <f t="shared" si="11"/>
        <v>31.12.2017 /предварителен/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259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 t="str">
        <f t="shared" si="11"/>
        <v>31.12.2017 /предварителен/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2558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 t="str">
        <f t="shared" si="11"/>
        <v>31.12.2017 /предварителен/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11515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 t="str">
        <f t="shared" si="11"/>
        <v>31.12.2017 /предварителен/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1195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 t="str">
        <f t="shared" si="11"/>
        <v>31.12.2017 /предварителен/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5196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 t="str">
        <f t="shared" si="11"/>
        <v>31.12.2017 /предварителен/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3406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 t="str">
        <f t="shared" si="11"/>
        <v>31.12.2017 /предварителен/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90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 t="str">
        <f t="shared" si="11"/>
        <v>31.12.2017 /предварителен/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830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 t="str">
        <f t="shared" si="11"/>
        <v>31.12.2017 /предварителен/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590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 t="str">
        <f t="shared" si="11"/>
        <v>31.12.2017 /предварителен/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208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 t="str">
        <f t="shared" si="11"/>
        <v>31.12.2017 /предварителен/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 t="str">
        <f t="shared" si="11"/>
        <v>31.12.2017 /предварителен/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 t="str">
        <f t="shared" si="11"/>
        <v>31.12.2017 /предварителен/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14354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 t="str">
        <f t="shared" si="11"/>
        <v>31.12.2017 /предварителен/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 t="str">
        <f t="shared" si="11"/>
        <v>31.12.2017 /предварителен/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277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 t="str">
        <f t="shared" si="11"/>
        <v>31.12.2017 /предварителен/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 t="str">
        <f t="shared" si="11"/>
        <v>31.12.2017 /предварителен/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14631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 t="str">
        <f t="shared" si="11"/>
        <v>31.12.2017 /предварителен/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49317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 t="str">
        <f aca="true" t="shared" si="14" ref="C127:C158">endDate</f>
        <v>31.12.2017 /предварителен/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23058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 t="str">
        <f t="shared" si="14"/>
        <v>31.12.2017 /предварителен/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747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 t="str">
        <f t="shared" si="14"/>
        <v>31.12.2017 /предварителен/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1244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 t="str">
        <f t="shared" si="14"/>
        <v>31.12.2017 /предварителен/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6585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 t="str">
        <f t="shared" si="14"/>
        <v>31.12.2017 /предварителен/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1369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 t="str">
        <f t="shared" si="14"/>
        <v>31.12.2017 /предварителен/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41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 t="str">
        <f t="shared" si="14"/>
        <v>31.12.2017 /предварителен/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-462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 t="str">
        <f t="shared" si="14"/>
        <v>31.12.2017 /предварителен/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278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 t="str">
        <f t="shared" si="14"/>
        <v>31.12.2017 /предварителен/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 t="str">
        <f t="shared" si="14"/>
        <v>31.12.2017 /предварителен/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 t="str">
        <f t="shared" si="14"/>
        <v>31.12.2017 /предварителен/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32860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 t="str">
        <f t="shared" si="14"/>
        <v>31.12.2017 /предварителен/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838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 t="str">
        <f t="shared" si="14"/>
        <v>31.12.2017 /предварителен/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70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 t="str">
        <f t="shared" si="14"/>
        <v>31.12.2017 /предварителен/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 t="str">
        <f t="shared" si="14"/>
        <v>31.12.2017 /предварителен/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82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 t="str">
        <f t="shared" si="14"/>
        <v>31.12.2017 /предварителен/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991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 t="str">
        <f t="shared" si="14"/>
        <v>31.12.2017 /предварителен/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33851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 t="str">
        <f t="shared" si="14"/>
        <v>31.12.2017 /предварителен/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104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 t="str">
        <f t="shared" si="14"/>
        <v>31.12.2017 /предварителен/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 t="str">
        <f t="shared" si="14"/>
        <v>31.12.2017 /предварителен/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 t="str">
        <f t="shared" si="14"/>
        <v>31.12.2017 /предварителен/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33851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 t="str">
        <f t="shared" si="14"/>
        <v>31.12.2017 /предварителен/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104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 t="str">
        <f t="shared" si="14"/>
        <v>31.12.2017 /предварителен/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 t="str">
        <f t="shared" si="14"/>
        <v>31.12.2017 /предварителен/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 t="str">
        <f t="shared" si="14"/>
        <v>31.12.2017 /предварителен/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 t="str">
        <f t="shared" si="14"/>
        <v>31.12.2017 /предварителен/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 t="str">
        <f t="shared" si="14"/>
        <v>31.12.2017 /предварителен/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102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 t="str">
        <f t="shared" si="14"/>
        <v>31.12.2017 /предварителен/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 t="str">
        <f t="shared" si="14"/>
        <v>31.12.2017 /предварителен/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97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 t="str">
        <f t="shared" si="14"/>
        <v>31.12.2017 /предварителен/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33955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 t="str">
        <f t="shared" si="14"/>
        <v>31.12.2017 /предварителен/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32427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 t="str">
        <f t="shared" si="14"/>
        <v>31.12.2017 /предварителен/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 t="str">
        <f aca="true" t="shared" si="17" ref="C159:C179">endDate</f>
        <v>31.12.2017 /предварителен/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155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 t="str">
        <f t="shared" si="17"/>
        <v>31.12.2017 /предварителен/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369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 t="str">
        <f t="shared" si="17"/>
        <v>31.12.2017 /предварителен/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32963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 t="str">
        <f t="shared" si="17"/>
        <v>31.12.2017 /предварителен/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277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 t="str">
        <f t="shared" si="17"/>
        <v>31.12.2017 /предварителен/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 t="str">
        <f t="shared" si="17"/>
        <v>31.12.2017 /предварителен/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714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 t="str">
        <f t="shared" si="17"/>
        <v>31.12.2017 /предварителен/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 t="str">
        <f t="shared" si="17"/>
        <v>31.12.2017 /предварителен/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 t="str">
        <f t="shared" si="17"/>
        <v>31.12.2017 /предварителен/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 t="str">
        <f t="shared" si="17"/>
        <v>31.12.2017 /предварителен/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 t="str">
        <f t="shared" si="17"/>
        <v>31.12.2017 /предварителен/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715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 t="str">
        <f t="shared" si="17"/>
        <v>31.12.2017 /предварителен/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33955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 t="str">
        <f t="shared" si="17"/>
        <v>31.12.2017 /предварителен/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 t="str">
        <f t="shared" si="17"/>
        <v>31.12.2017 /предварителен/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 t="str">
        <f t="shared" si="17"/>
        <v>31.12.2017 /предварителен/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 t="str">
        <f t="shared" si="17"/>
        <v>31.12.2017 /предварителен/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33955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 t="str">
        <f t="shared" si="17"/>
        <v>31.12.2017 /предварителен/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 t="str">
        <f t="shared" si="17"/>
        <v>31.12.2017 /предварителен/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 t="str">
        <f t="shared" si="17"/>
        <v>31.12.2017 /предварителен/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 t="str">
        <f t="shared" si="17"/>
        <v>31.12.2017 /предварителен/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 t="str">
        <f t="shared" si="17"/>
        <v>31.12.2017 /предварителен/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33955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 t="str">
        <f aca="true" t="shared" si="20" ref="C181:C216">endDate</f>
        <v>31.12.2017 /предварителен/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32173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 t="str">
        <f t="shared" si="20"/>
        <v>31.12.2017 /предварителен/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-21296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 t="str">
        <f t="shared" si="20"/>
        <v>31.12.2017 /предварителен/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 t="str">
        <f t="shared" si="20"/>
        <v>31.12.2017 /предварителен/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-7642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 t="str">
        <f t="shared" si="20"/>
        <v>31.12.2017 /предварителен/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-620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 t="str">
        <f t="shared" si="20"/>
        <v>31.12.2017 /предварителен/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 t="str">
        <f t="shared" si="20"/>
        <v>31.12.2017 /предварителен/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 t="str">
        <f t="shared" si="20"/>
        <v>31.12.2017 /предварителен/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 t="str">
        <f t="shared" si="20"/>
        <v>31.12.2017 /предварителен/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 t="str">
        <f t="shared" si="20"/>
        <v>31.12.2017 /предварителен/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 t="str">
        <f t="shared" si="20"/>
        <v>31.12.2017 /предварителен/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2614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 t="str">
        <f t="shared" si="20"/>
        <v>31.12.2017 /предварителен/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-1142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 t="str">
        <f t="shared" si="20"/>
        <v>31.12.2017 /предварителен/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 t="str">
        <f t="shared" si="20"/>
        <v>31.12.2017 /предварителен/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-400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 t="str">
        <f t="shared" si="20"/>
        <v>31.12.2017 /предварителен/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2348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 t="str">
        <f t="shared" si="20"/>
        <v>31.12.2017 /предварителен/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362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 t="str">
        <f t="shared" si="20"/>
        <v>31.12.2017 /предварителен/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 t="str">
        <f t="shared" si="20"/>
        <v>31.12.2017 /предварителен/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 t="str">
        <f t="shared" si="20"/>
        <v>31.12.2017 /предварителен/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 t="str">
        <f t="shared" si="20"/>
        <v>31.12.2017 /предварителен/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 t="str">
        <f t="shared" si="20"/>
        <v>31.12.2017 /предварителен/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 t="str">
        <f t="shared" si="20"/>
        <v>31.12.2017 /предварителен/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1168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 t="str">
        <f t="shared" si="20"/>
        <v>31.12.2017 /предварителен/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 t="str">
        <f t="shared" si="20"/>
        <v>31.12.2017 /предварителен/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 t="str">
        <f t="shared" si="20"/>
        <v>31.12.2017 /предварителен/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675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 t="str">
        <f t="shared" si="20"/>
        <v>31.12.2017 /предварителен/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-4260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 t="str">
        <f t="shared" si="20"/>
        <v>31.12.2017 /предварителен/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-19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 t="str">
        <f t="shared" si="20"/>
        <v>31.12.2017 /предварителен/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-237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 t="str">
        <f t="shared" si="20"/>
        <v>31.12.2017 /предварителен/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 t="str">
        <f t="shared" si="20"/>
        <v>31.12.2017 /предварителен/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 t="str">
        <f t="shared" si="20"/>
        <v>31.12.2017 /предварителен/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-3841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 t="str">
        <f t="shared" si="20"/>
        <v>31.12.2017 /предварителен/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-59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 t="str">
        <f t="shared" si="20"/>
        <v>31.12.2017 /предварителен/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206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 t="str">
        <f t="shared" si="20"/>
        <v>31.12.2017 /предварителен/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147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 t="str">
        <f t="shared" si="20"/>
        <v>31.12.2017 /предварителен/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 t="str">
        <f t="shared" si="20"/>
        <v>31.12.2017 /предварителен/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 t="str">
        <f aca="true" t="shared" si="23" ref="C218:C281">endDate</f>
        <v>31.12.2017 /предварителен/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 t="str">
        <f t="shared" si="23"/>
        <v>31.12.2017 /предварителен/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 t="str">
        <f t="shared" si="23"/>
        <v>31.12.2017 /предварителен/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 t="str">
        <f t="shared" si="23"/>
        <v>31.12.2017 /предварителен/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 t="str">
        <f t="shared" si="23"/>
        <v>31.12.2017 /предварителен/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 t="str">
        <f t="shared" si="23"/>
        <v>31.12.2017 /предварителен/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 t="str">
        <f t="shared" si="23"/>
        <v>31.12.2017 /предварителен/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 t="str">
        <f t="shared" si="23"/>
        <v>31.12.2017 /предварителен/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 t="str">
        <f t="shared" si="23"/>
        <v>31.12.2017 /предварителен/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 t="str">
        <f t="shared" si="23"/>
        <v>31.12.2017 /предварителен/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 t="str">
        <f t="shared" si="23"/>
        <v>31.12.2017 /предварителен/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 t="str">
        <f t="shared" si="23"/>
        <v>31.12.2017 /предварителен/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 t="str">
        <f t="shared" si="23"/>
        <v>31.12.2017 /предварителен/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 t="str">
        <f t="shared" si="23"/>
        <v>31.12.2017 /предварителен/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 t="str">
        <f t="shared" si="23"/>
        <v>31.12.2017 /предварителен/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 t="str">
        <f t="shared" si="23"/>
        <v>31.12.2017 /предварителен/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 t="str">
        <f t="shared" si="23"/>
        <v>31.12.2017 /предварителен/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 t="str">
        <f t="shared" si="23"/>
        <v>31.12.2017 /предварителен/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 t="str">
        <f t="shared" si="23"/>
        <v>31.12.2017 /предварителен/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7638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 t="str">
        <f t="shared" si="23"/>
        <v>31.12.2017 /предварителен/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 t="str">
        <f t="shared" si="23"/>
        <v>31.12.2017 /предварителен/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 t="str">
        <f t="shared" si="23"/>
        <v>31.12.2017 /предварителен/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7638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 t="str">
        <f t="shared" si="23"/>
        <v>31.12.2017 /предварителен/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 t="str">
        <f t="shared" si="23"/>
        <v>31.12.2017 /предварителен/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 t="str">
        <f t="shared" si="23"/>
        <v>31.12.2017 /предварителен/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 t="str">
        <f t="shared" si="23"/>
        <v>31.12.2017 /предварителен/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 t="str">
        <f t="shared" si="23"/>
        <v>31.12.2017 /предварителен/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 t="str">
        <f t="shared" si="23"/>
        <v>31.12.2017 /предварителен/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 t="str">
        <f t="shared" si="23"/>
        <v>31.12.2017 /предварителен/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 t="str">
        <f t="shared" si="23"/>
        <v>31.12.2017 /предварителен/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 t="str">
        <f t="shared" si="23"/>
        <v>31.12.2017 /предварителен/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 t="str">
        <f t="shared" si="23"/>
        <v>31.12.2017 /предварителен/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 t="str">
        <f t="shared" si="23"/>
        <v>31.12.2017 /предварителен/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 t="str">
        <f t="shared" si="23"/>
        <v>31.12.2017 /предварителен/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 t="str">
        <f t="shared" si="23"/>
        <v>31.12.2017 /предварителен/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 t="str">
        <f t="shared" si="23"/>
        <v>31.12.2017 /предварителен/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 t="str">
        <f t="shared" si="23"/>
        <v>31.12.2017 /предварителен/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 t="str">
        <f t="shared" si="23"/>
        <v>31.12.2017 /предварителен/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 t="str">
        <f t="shared" si="23"/>
        <v>31.12.2017 /предварителен/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 t="str">
        <f t="shared" si="23"/>
        <v>31.12.2017 /предварителен/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 t="str">
        <f t="shared" si="23"/>
        <v>31.12.2017 /предварителен/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19490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 t="str">
        <f t="shared" si="23"/>
        <v>31.12.2017 /предварителен/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 t="str">
        <f t="shared" si="23"/>
        <v>31.12.2017 /предварителен/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 t="str">
        <f t="shared" si="23"/>
        <v>31.12.2017 /предварителен/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19490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 t="str">
        <f t="shared" si="23"/>
        <v>31.12.2017 /предварителен/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4496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 t="str">
        <f t="shared" si="23"/>
        <v>31.12.2017 /предварителен/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 t="str">
        <f t="shared" si="23"/>
        <v>31.12.2017 /предварителен/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 t="str">
        <f t="shared" si="23"/>
        <v>31.12.2017 /предварителен/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 t="str">
        <f t="shared" si="23"/>
        <v>31.12.2017 /предварителен/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4496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 t="str">
        <f t="shared" si="23"/>
        <v>31.12.2017 /предварителен/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 t="str">
        <f t="shared" si="23"/>
        <v>31.12.2017 /предварителен/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 t="str">
        <f t="shared" si="23"/>
        <v>31.12.2017 /предварителен/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 t="str">
        <f t="shared" si="23"/>
        <v>31.12.2017 /предварителен/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 t="str">
        <f t="shared" si="23"/>
        <v>31.12.2017 /предварителен/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 t="str">
        <f t="shared" si="23"/>
        <v>31.12.2017 /предварителен/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-138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 t="str">
        <f t="shared" si="23"/>
        <v>31.12.2017 /предварителен/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 t="str">
        <f t="shared" si="23"/>
        <v>31.12.2017 /предварителен/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138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 t="str">
        <f t="shared" si="23"/>
        <v>31.12.2017 /предварителен/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 t="str">
        <f t="shared" si="23"/>
        <v>31.12.2017 /предварителен/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 t="str">
        <f t="shared" si="23"/>
        <v>31.12.2017 /предварителен/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 t="str">
        <f t="shared" si="23"/>
        <v>31.12.2017 /предварителен/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 t="str">
        <f t="shared" si="23"/>
        <v>31.12.2017 /предварителен/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 t="str">
        <f t="shared" si="23"/>
        <v>31.12.2017 /предварителен/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4358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 t="str">
        <f t="shared" si="23"/>
        <v>31.12.2017 /предварителен/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 t="str">
        <f aca="true" t="shared" si="26" ref="C282:C345">endDate</f>
        <v>31.12.2017 /предварителен/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 t="str">
        <f t="shared" si="26"/>
        <v>31.12.2017 /предварителен/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4358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 t="str">
        <f t="shared" si="26"/>
        <v>31.12.2017 /предварителен/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764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 t="str">
        <f t="shared" si="26"/>
        <v>31.12.2017 /предварителен/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 t="str">
        <f t="shared" si="26"/>
        <v>31.12.2017 /предварителен/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 t="str">
        <f t="shared" si="26"/>
        <v>31.12.2017 /предварителен/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 t="str">
        <f t="shared" si="26"/>
        <v>31.12.2017 /предварителен/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764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 t="str">
        <f t="shared" si="26"/>
        <v>31.12.2017 /предварителен/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 t="str">
        <f t="shared" si="26"/>
        <v>31.12.2017 /предварителен/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 t="str">
        <f t="shared" si="26"/>
        <v>31.12.2017 /предварителен/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 t="str">
        <f t="shared" si="26"/>
        <v>31.12.2017 /предварителен/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 t="str">
        <f t="shared" si="26"/>
        <v>31.12.2017 /предварителен/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 t="str">
        <f t="shared" si="26"/>
        <v>31.12.2017 /предварителен/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 t="str">
        <f t="shared" si="26"/>
        <v>31.12.2017 /предварителен/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 t="str">
        <f t="shared" si="26"/>
        <v>31.12.2017 /предварителен/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 t="str">
        <f t="shared" si="26"/>
        <v>31.12.2017 /предварителен/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 t="str">
        <f t="shared" si="26"/>
        <v>31.12.2017 /предварителен/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 t="str">
        <f t="shared" si="26"/>
        <v>31.12.2017 /предварителен/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 t="str">
        <f t="shared" si="26"/>
        <v>31.12.2017 /предварителен/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 t="str">
        <f t="shared" si="26"/>
        <v>31.12.2017 /предварителен/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 t="str">
        <f t="shared" si="26"/>
        <v>31.12.2017 /предварителен/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764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 t="str">
        <f t="shared" si="26"/>
        <v>31.12.2017 /предварителен/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 t="str">
        <f t="shared" si="26"/>
        <v>31.12.2017 /предварителен/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 t="str">
        <f t="shared" si="26"/>
        <v>31.12.2017 /предварителен/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764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 t="str">
        <f t="shared" si="26"/>
        <v>31.12.2017 /предварителен/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 t="str">
        <f t="shared" si="26"/>
        <v>31.12.2017 /предварителен/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 t="str">
        <f t="shared" si="26"/>
        <v>31.12.2017 /предварителен/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 t="str">
        <f t="shared" si="26"/>
        <v>31.12.2017 /предварителен/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 t="str">
        <f t="shared" si="26"/>
        <v>31.12.2017 /предварителен/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 t="str">
        <f t="shared" si="26"/>
        <v>31.12.2017 /предварителен/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 t="str">
        <f t="shared" si="26"/>
        <v>31.12.2017 /предварителен/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 t="str">
        <f t="shared" si="26"/>
        <v>31.12.2017 /предварителен/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 t="str">
        <f t="shared" si="26"/>
        <v>31.12.2017 /предварителен/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 t="str">
        <f t="shared" si="26"/>
        <v>31.12.2017 /предварителен/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 t="str">
        <f t="shared" si="26"/>
        <v>31.12.2017 /предварителен/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 t="str">
        <f t="shared" si="26"/>
        <v>31.12.2017 /предварителен/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 t="str">
        <f t="shared" si="26"/>
        <v>31.12.2017 /предварителен/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 t="str">
        <f t="shared" si="26"/>
        <v>31.12.2017 /предварителен/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 t="str">
        <f t="shared" si="26"/>
        <v>31.12.2017 /предварителен/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 t="str">
        <f t="shared" si="26"/>
        <v>31.12.2017 /предварителен/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 t="str">
        <f t="shared" si="26"/>
        <v>31.12.2017 /предварителен/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 t="str">
        <f t="shared" si="26"/>
        <v>31.12.2017 /предварителен/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 t="str">
        <f t="shared" si="26"/>
        <v>31.12.2017 /предварителен/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 t="str">
        <f t="shared" si="26"/>
        <v>31.12.2017 /предварителен/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 t="str">
        <f t="shared" si="26"/>
        <v>31.12.2017 /предварителен/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 t="str">
        <f t="shared" si="26"/>
        <v>31.12.2017 /предварителен/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 t="str">
        <f t="shared" si="26"/>
        <v>31.12.2017 /предварителен/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10722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 t="str">
        <f t="shared" si="26"/>
        <v>31.12.2017 /предварителен/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 t="str">
        <f t="shared" si="26"/>
        <v>31.12.2017 /предварителен/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 t="str">
        <f t="shared" si="26"/>
        <v>31.12.2017 /предварителен/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 t="str">
        <f t="shared" si="26"/>
        <v>31.12.2017 /предварителен/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10722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 t="str">
        <f t="shared" si="26"/>
        <v>31.12.2017 /предварителен/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 t="str">
        <f t="shared" si="26"/>
        <v>31.12.2017 /предварителен/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 t="str">
        <f t="shared" si="26"/>
        <v>31.12.2017 /предварителен/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 t="str">
        <f t="shared" si="26"/>
        <v>31.12.2017 /предварителен/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 t="str">
        <f t="shared" si="26"/>
        <v>31.12.2017 /предварителен/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 t="str">
        <f t="shared" si="26"/>
        <v>31.12.2017 /предварителен/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 t="str">
        <f t="shared" si="26"/>
        <v>31.12.2017 /предварителен/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 t="str">
        <f t="shared" si="26"/>
        <v>31.12.2017 /предварителен/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 t="str">
        <f t="shared" si="26"/>
        <v>31.12.2017 /предварителен/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 t="str">
        <f t="shared" si="26"/>
        <v>31.12.2017 /предварителен/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 t="str">
        <f t="shared" si="26"/>
        <v>31.12.2017 /предварителен/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 t="str">
        <f t="shared" si="26"/>
        <v>31.12.2017 /предварителен/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 t="str">
        <f t="shared" si="26"/>
        <v>31.12.2017 /предварителен/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 t="str">
        <f aca="true" t="shared" si="29" ref="C346:C409">endDate</f>
        <v>31.12.2017 /предварителен/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10722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 t="str">
        <f t="shared" si="29"/>
        <v>31.12.2017 /предварителен/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 t="str">
        <f t="shared" si="29"/>
        <v>31.12.2017 /предварителен/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 t="str">
        <f t="shared" si="29"/>
        <v>31.12.2017 /предварителен/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10722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 t="str">
        <f t="shared" si="29"/>
        <v>31.12.2017 /предварителен/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2327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 t="str">
        <f t="shared" si="29"/>
        <v>31.12.2017 /предварителен/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 t="str">
        <f t="shared" si="29"/>
        <v>31.12.2017 /предварителен/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 t="str">
        <f t="shared" si="29"/>
        <v>31.12.2017 /предварителен/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 t="str">
        <f t="shared" si="29"/>
        <v>31.12.2017 /предварителен/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2327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 t="str">
        <f t="shared" si="29"/>
        <v>31.12.2017 /предварителен/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97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 t="str">
        <f t="shared" si="29"/>
        <v>31.12.2017 /предварителен/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138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 t="str">
        <f t="shared" si="29"/>
        <v>31.12.2017 /предварителен/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 t="str">
        <f t="shared" si="29"/>
        <v>31.12.2017 /предварителен/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138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 t="str">
        <f t="shared" si="29"/>
        <v>31.12.2017 /предварителен/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 t="str">
        <f t="shared" si="29"/>
        <v>31.12.2017 /предварителен/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 t="str">
        <f t="shared" si="29"/>
        <v>31.12.2017 /предварителен/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 t="str">
        <f t="shared" si="29"/>
        <v>31.12.2017 /предварителен/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 t="str">
        <f t="shared" si="29"/>
        <v>31.12.2017 /предварителен/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 t="str">
        <f t="shared" si="29"/>
        <v>31.12.2017 /предварителен/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 t="str">
        <f t="shared" si="29"/>
        <v>31.12.2017 /предварителен/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 t="str">
        <f t="shared" si="29"/>
        <v>31.12.2017 /предварителен/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 t="str">
        <f t="shared" si="29"/>
        <v>31.12.2017 /предварителен/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 t="str">
        <f t="shared" si="29"/>
        <v>31.12.2017 /предварителен/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2562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 t="str">
        <f t="shared" si="29"/>
        <v>31.12.2017 /предварителен/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 t="str">
        <f t="shared" si="29"/>
        <v>31.12.2017 /предварителен/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 t="str">
        <f t="shared" si="29"/>
        <v>31.12.2017 /предварителен/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2562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 t="str">
        <f t="shared" si="29"/>
        <v>31.12.2017 /предварителен/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-21036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 t="str">
        <f t="shared" si="29"/>
        <v>31.12.2017 /предварителен/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 t="str">
        <f t="shared" si="29"/>
        <v>31.12.2017 /предварителен/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 t="str">
        <f t="shared" si="29"/>
        <v>31.12.2017 /предварителен/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 t="str">
        <f t="shared" si="29"/>
        <v>31.12.2017 /предварителен/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-21036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 t="str">
        <f t="shared" si="29"/>
        <v>31.12.2017 /предварителен/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 t="str">
        <f t="shared" si="29"/>
        <v>31.12.2017 /предварителен/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 t="str">
        <f t="shared" si="29"/>
        <v>31.12.2017 /предварителен/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 t="str">
        <f t="shared" si="29"/>
        <v>31.12.2017 /предварителен/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 t="str">
        <f t="shared" si="29"/>
        <v>31.12.2017 /предварителен/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 t="str">
        <f t="shared" si="29"/>
        <v>31.12.2017 /предварителен/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 t="str">
        <f t="shared" si="29"/>
        <v>31.12.2017 /предварителен/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 t="str">
        <f t="shared" si="29"/>
        <v>31.12.2017 /предварителен/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 t="str">
        <f t="shared" si="29"/>
        <v>31.12.2017 /предварителен/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 t="str">
        <f t="shared" si="29"/>
        <v>31.12.2017 /предварителен/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 t="str">
        <f t="shared" si="29"/>
        <v>31.12.2017 /предварителен/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 t="str">
        <f t="shared" si="29"/>
        <v>31.12.2017 /предварителен/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 t="str">
        <f t="shared" si="29"/>
        <v>31.12.2017 /предварителен/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 t="str">
        <f t="shared" si="29"/>
        <v>31.12.2017 /предварителен/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-21036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 t="str">
        <f t="shared" si="29"/>
        <v>31.12.2017 /предварителен/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 t="str">
        <f t="shared" si="29"/>
        <v>31.12.2017 /предварителен/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 t="str">
        <f t="shared" si="29"/>
        <v>31.12.2017 /предварителен/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-21036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 t="str">
        <f t="shared" si="29"/>
        <v>31.12.2017 /предварителен/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 t="str">
        <f t="shared" si="29"/>
        <v>31.12.2017 /предварителен/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 t="str">
        <f t="shared" si="29"/>
        <v>31.12.2017 /предварителен/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 t="str">
        <f t="shared" si="29"/>
        <v>31.12.2017 /предварителен/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 t="str">
        <f t="shared" si="29"/>
        <v>31.12.2017 /предварителен/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 t="str">
        <f t="shared" si="29"/>
        <v>31.12.2017 /предварителен/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 t="str">
        <f t="shared" si="29"/>
        <v>31.12.2017 /предварителен/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 t="str">
        <f t="shared" si="29"/>
        <v>31.12.2017 /предварителен/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 t="str">
        <f t="shared" si="29"/>
        <v>31.12.2017 /предварителен/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 t="str">
        <f t="shared" si="29"/>
        <v>31.12.2017 /предварителен/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 t="str">
        <f t="shared" si="29"/>
        <v>31.12.2017 /предварителен/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 t="str">
        <f t="shared" si="29"/>
        <v>31.12.2017 /предварителен/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 t="str">
        <f t="shared" si="29"/>
        <v>31.12.2017 /предварителен/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 t="str">
        <f t="shared" si="29"/>
        <v>31.12.2017 /предварителен/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 t="str">
        <f t="shared" si="29"/>
        <v>31.12.2017 /предварителен/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 t="str">
        <f t="shared" si="29"/>
        <v>31.12.2017 /предварителен/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 t="str">
        <f aca="true" t="shared" si="32" ref="C410:C459">endDate</f>
        <v>31.12.2017 /предварителен/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 t="str">
        <f t="shared" si="32"/>
        <v>31.12.2017 /предварителен/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 t="str">
        <f t="shared" si="32"/>
        <v>31.12.2017 /предварителен/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 t="str">
        <f t="shared" si="32"/>
        <v>31.12.2017 /предварителен/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 t="str">
        <f t="shared" si="32"/>
        <v>31.12.2017 /предварителен/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 t="str">
        <f t="shared" si="32"/>
        <v>31.12.2017 /предварителен/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 t="str">
        <f t="shared" si="32"/>
        <v>31.12.2017 /предварителен/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24401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 t="str">
        <f t="shared" si="32"/>
        <v>31.12.2017 /предварителен/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 t="str">
        <f t="shared" si="32"/>
        <v>31.12.2017 /предварителен/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 t="str">
        <f t="shared" si="32"/>
        <v>31.12.2017 /предварителен/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 t="str">
        <f t="shared" si="32"/>
        <v>31.12.2017 /предварителен/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24401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 t="str">
        <f t="shared" si="32"/>
        <v>31.12.2017 /предварителен/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97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 t="str">
        <f t="shared" si="32"/>
        <v>31.12.2017 /предварителен/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138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 t="str">
        <f t="shared" si="32"/>
        <v>31.12.2017 /предварителен/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 t="str">
        <f t="shared" si="32"/>
        <v>31.12.2017 /предварителен/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138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 t="str">
        <f t="shared" si="32"/>
        <v>31.12.2017 /предварителен/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 t="str">
        <f t="shared" si="32"/>
        <v>31.12.2017 /предварителен/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-138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 t="str">
        <f t="shared" si="32"/>
        <v>31.12.2017 /предварителен/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 t="str">
        <f t="shared" si="32"/>
        <v>31.12.2017 /предварителен/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138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 t="str">
        <f t="shared" si="32"/>
        <v>31.12.2017 /предварителен/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 t="str">
        <f t="shared" si="32"/>
        <v>31.12.2017 /предварителен/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 t="str">
        <f t="shared" si="32"/>
        <v>31.12.2017 /предварителен/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 t="str">
        <f t="shared" si="32"/>
        <v>31.12.2017 /предварителен/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 t="str">
        <f t="shared" si="32"/>
        <v>31.12.2017 /предварителен/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 t="str">
        <f t="shared" si="32"/>
        <v>31.12.2017 /предварителен/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24498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 t="str">
        <f t="shared" si="32"/>
        <v>31.12.2017 /предварителен/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 t="str">
        <f t="shared" si="32"/>
        <v>31.12.2017 /предварителен/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 t="str">
        <f t="shared" si="32"/>
        <v>31.12.2017 /предварителен/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24498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 t="str">
        <f t="shared" si="32"/>
        <v>31.12.2017 /предварителен/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403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 t="str">
        <f t="shared" si="32"/>
        <v>31.12.2017 /предварителен/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 t="str">
        <f t="shared" si="32"/>
        <v>31.12.2017 /предварителен/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 t="str">
        <f t="shared" si="32"/>
        <v>31.12.2017 /предварителен/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 t="str">
        <f t="shared" si="32"/>
        <v>31.12.2017 /предварителен/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403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 t="str">
        <f t="shared" si="32"/>
        <v>31.12.2017 /предварителен/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 t="str">
        <f t="shared" si="32"/>
        <v>31.12.2017 /предварителен/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 t="str">
        <f t="shared" si="32"/>
        <v>31.12.2017 /предварителен/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 t="str">
        <f t="shared" si="32"/>
        <v>31.12.2017 /предварителен/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 t="str">
        <f t="shared" si="32"/>
        <v>31.12.2017 /предварителен/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 t="str">
        <f t="shared" si="32"/>
        <v>31.12.2017 /предварителен/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 t="str">
        <f t="shared" si="32"/>
        <v>31.12.2017 /предварителен/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 t="str">
        <f t="shared" si="32"/>
        <v>31.12.2017 /предварителен/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 t="str">
        <f t="shared" si="32"/>
        <v>31.12.2017 /предварителен/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 t="str">
        <f t="shared" si="32"/>
        <v>31.12.2017 /предварителен/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 t="str">
        <f t="shared" si="32"/>
        <v>31.12.2017 /предварителен/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 t="str">
        <f t="shared" si="32"/>
        <v>31.12.2017 /предварителен/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 t="str">
        <f t="shared" si="32"/>
        <v>31.12.2017 /предварителен/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 t="str">
        <f t="shared" si="32"/>
        <v>31.12.2017 /предварителен/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408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 t="str">
        <f t="shared" si="32"/>
        <v>31.12.2017 /предварителен/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 t="str">
        <f t="shared" si="32"/>
        <v>31.12.2017 /предварителен/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 t="str">
        <f t="shared" si="32"/>
        <v>31.12.2017 /предварителен/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408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 t="str">
        <f aca="true" t="shared" si="35" ref="C461:C524">endDate</f>
        <v>31.12.2017 /предварителен/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 t="str">
        <f t="shared" si="35"/>
        <v>31.12.2017 /предварителен/</v>
      </c>
      <c r="D462" s="99" t="s">
        <v>526</v>
      </c>
      <c r="E462" s="482">
        <v>1</v>
      </c>
      <c r="F462" s="99" t="s">
        <v>525</v>
      </c>
      <c r="H462" s="99">
        <f>'Справка 6'!D12</f>
        <v>8521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 t="str">
        <f t="shared" si="35"/>
        <v>31.12.2017 /предварителен/</v>
      </c>
      <c r="D463" s="99" t="s">
        <v>529</v>
      </c>
      <c r="E463" s="482">
        <v>1</v>
      </c>
      <c r="F463" s="99" t="s">
        <v>528</v>
      </c>
      <c r="H463" s="99">
        <f>'Справка 6'!D13</f>
        <v>40081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 t="str">
        <f t="shared" si="35"/>
        <v>31.12.2017 /предварителен/</v>
      </c>
      <c r="D464" s="99" t="s">
        <v>532</v>
      </c>
      <c r="E464" s="482">
        <v>1</v>
      </c>
      <c r="F464" s="99" t="s">
        <v>531</v>
      </c>
      <c r="H464" s="99">
        <f>'Справка 6'!D14</f>
        <v>604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 t="str">
        <f t="shared" si="35"/>
        <v>31.12.2017 /предварителен/</v>
      </c>
      <c r="D465" s="99" t="s">
        <v>535</v>
      </c>
      <c r="E465" s="482">
        <v>1</v>
      </c>
      <c r="F465" s="99" t="s">
        <v>534</v>
      </c>
      <c r="H465" s="99">
        <f>'Справка 6'!D15</f>
        <v>565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 t="str">
        <f t="shared" si="35"/>
        <v>31.12.2017 /предварителен/</v>
      </c>
      <c r="D466" s="99" t="s">
        <v>537</v>
      </c>
      <c r="E466" s="482">
        <v>1</v>
      </c>
      <c r="F466" s="99" t="s">
        <v>536</v>
      </c>
      <c r="H466" s="99">
        <f>'Справка 6'!D16</f>
        <v>129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 t="str">
        <f t="shared" si="35"/>
        <v>31.12.2017 /предварителен/</v>
      </c>
      <c r="D467" s="99" t="s">
        <v>540</v>
      </c>
      <c r="E467" s="482">
        <v>1</v>
      </c>
      <c r="F467" s="99" t="s">
        <v>539</v>
      </c>
      <c r="H467" s="99">
        <f>'Справка 6'!D17</f>
        <v>605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 t="str">
        <f t="shared" si="35"/>
        <v>31.12.2017 /предварителен/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 t="str">
        <f t="shared" si="35"/>
        <v>31.12.2017 /предварителен/</v>
      </c>
      <c r="D469" s="99" t="s">
        <v>545</v>
      </c>
      <c r="E469" s="482">
        <v>1</v>
      </c>
      <c r="F469" s="99" t="s">
        <v>804</v>
      </c>
      <c r="H469" s="99">
        <f>'Справка 6'!D19</f>
        <v>51481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 t="str">
        <f t="shared" si="35"/>
        <v>31.12.2017 /предварителен/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 t="str">
        <f t="shared" si="35"/>
        <v>31.12.2017 /предварителен/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 t="str">
        <f t="shared" si="35"/>
        <v>31.12.2017 /предварителен/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 t="str">
        <f t="shared" si="35"/>
        <v>31.12.2017 /предварителен/</v>
      </c>
      <c r="D473" s="99" t="s">
        <v>555</v>
      </c>
      <c r="E473" s="482">
        <v>1</v>
      </c>
      <c r="F473" s="99" t="s">
        <v>554</v>
      </c>
      <c r="H473" s="99">
        <f>'Справка 6'!D24</f>
        <v>62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 t="str">
        <f t="shared" si="35"/>
        <v>31.12.2017 /предварителен/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 t="str">
        <f t="shared" si="35"/>
        <v>31.12.2017 /предварителен/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 t="str">
        <f t="shared" si="35"/>
        <v>31.12.2017 /предварителен/</v>
      </c>
      <c r="D476" s="99" t="s">
        <v>560</v>
      </c>
      <c r="E476" s="482">
        <v>1</v>
      </c>
      <c r="F476" s="99" t="s">
        <v>838</v>
      </c>
      <c r="H476" s="99">
        <f>'Справка 6'!D27</f>
        <v>62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 t="str">
        <f t="shared" si="35"/>
        <v>31.12.2017 /предварителен/</v>
      </c>
      <c r="D477" s="99" t="s">
        <v>562</v>
      </c>
      <c r="E477" s="482">
        <v>1</v>
      </c>
      <c r="F477" s="99" t="s">
        <v>561</v>
      </c>
      <c r="H477" s="99">
        <f>'Справка 6'!D29</f>
        <v>1780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 t="str">
        <f t="shared" si="35"/>
        <v>31.12.2017 /предварителен/</v>
      </c>
      <c r="D478" s="99" t="s">
        <v>563</v>
      </c>
      <c r="E478" s="482">
        <v>1</v>
      </c>
      <c r="F478" s="99" t="s">
        <v>108</v>
      </c>
      <c r="H478" s="99">
        <f>'Справка 6'!D30</f>
        <v>1780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 t="str">
        <f t="shared" si="35"/>
        <v>31.12.2017 /предварителен/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 t="str">
        <f t="shared" si="35"/>
        <v>31.12.2017 /предварителен/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 t="str">
        <f t="shared" si="35"/>
        <v>31.12.2017 /предварителен/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 t="str">
        <f t="shared" si="35"/>
        <v>31.12.2017 /предварителен/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 t="str">
        <f t="shared" si="35"/>
        <v>31.12.2017 /предварителен/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 t="str">
        <f t="shared" si="35"/>
        <v>31.12.2017 /предварителен/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 t="str">
        <f t="shared" si="35"/>
        <v>31.12.2017 /предварителен/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 t="str">
        <f t="shared" si="35"/>
        <v>31.12.2017 /предварителен/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 t="str">
        <f t="shared" si="35"/>
        <v>31.12.2017 /предварителен/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 t="str">
        <f t="shared" si="35"/>
        <v>31.12.2017 /предварителен/</v>
      </c>
      <c r="D488" s="99" t="s">
        <v>578</v>
      </c>
      <c r="E488" s="482">
        <v>1</v>
      </c>
      <c r="F488" s="99" t="s">
        <v>803</v>
      </c>
      <c r="H488" s="99">
        <f>'Справка 6'!D40</f>
        <v>1780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 t="str">
        <f t="shared" si="35"/>
        <v>31.12.2017 /предварителен/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 t="str">
        <f t="shared" si="35"/>
        <v>31.12.2017 /предварителен/</v>
      </c>
      <c r="D490" s="99" t="s">
        <v>583</v>
      </c>
      <c r="E490" s="482">
        <v>1</v>
      </c>
      <c r="F490" s="99" t="s">
        <v>582</v>
      </c>
      <c r="H490" s="99">
        <f>'Справка 6'!D42</f>
        <v>53323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 t="str">
        <f t="shared" si="35"/>
        <v>31.12.2017 /предварителен/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 t="str">
        <f t="shared" si="35"/>
        <v>31.12.2017 /предварителен/</v>
      </c>
      <c r="D492" s="99" t="s">
        <v>526</v>
      </c>
      <c r="E492" s="482">
        <v>2</v>
      </c>
      <c r="F492" s="99" t="s">
        <v>525</v>
      </c>
      <c r="H492" s="99">
        <f>'Справка 6'!E12</f>
        <v>2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 t="str">
        <f t="shared" si="35"/>
        <v>31.12.2017 /предварителен/</v>
      </c>
      <c r="D493" s="99" t="s">
        <v>529</v>
      </c>
      <c r="E493" s="482">
        <v>2</v>
      </c>
      <c r="F493" s="99" t="s">
        <v>528</v>
      </c>
      <c r="H493" s="99">
        <f>'Справка 6'!E13</f>
        <v>939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 t="str">
        <f t="shared" si="35"/>
        <v>31.12.2017 /предварителен/</v>
      </c>
      <c r="D494" s="99" t="s">
        <v>532</v>
      </c>
      <c r="E494" s="482">
        <v>2</v>
      </c>
      <c r="F494" s="99" t="s">
        <v>531</v>
      </c>
      <c r="H494" s="99">
        <f>'Справка 6'!E14</f>
        <v>11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 t="str">
        <f t="shared" si="35"/>
        <v>31.12.2017 /предварителен/</v>
      </c>
      <c r="D495" s="99" t="s">
        <v>535</v>
      </c>
      <c r="E495" s="482">
        <v>2</v>
      </c>
      <c r="F495" s="99" t="s">
        <v>534</v>
      </c>
      <c r="H495" s="99">
        <f>'Справка 6'!E15</f>
        <v>27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 t="str">
        <f t="shared" si="35"/>
        <v>31.12.2017 /предварителен/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 t="str">
        <f t="shared" si="35"/>
        <v>31.12.2017 /предварителен/</v>
      </c>
      <c r="D497" s="99" t="s">
        <v>540</v>
      </c>
      <c r="E497" s="482">
        <v>2</v>
      </c>
      <c r="F497" s="99" t="s">
        <v>539</v>
      </c>
      <c r="H497" s="99">
        <f>'Справка 6'!E17</f>
        <v>658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 t="str">
        <f t="shared" si="35"/>
        <v>31.12.2017 /предварителен/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 t="str">
        <f t="shared" si="35"/>
        <v>31.12.2017 /предварителен/</v>
      </c>
      <c r="D499" s="99" t="s">
        <v>545</v>
      </c>
      <c r="E499" s="482">
        <v>2</v>
      </c>
      <c r="F499" s="99" t="s">
        <v>804</v>
      </c>
      <c r="H499" s="99">
        <f>'Справка 6'!E19</f>
        <v>1637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 t="str">
        <f t="shared" si="35"/>
        <v>31.12.2017 /предварителен/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 t="str">
        <f t="shared" si="35"/>
        <v>31.12.2017 /предварителен/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 t="str">
        <f t="shared" si="35"/>
        <v>31.12.2017 /предварителен/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 t="str">
        <f t="shared" si="35"/>
        <v>31.12.2017 /предварителен/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 t="str">
        <f t="shared" si="35"/>
        <v>31.12.2017 /предварителен/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 t="str">
        <f t="shared" si="35"/>
        <v>31.12.2017 /предварителен/</v>
      </c>
      <c r="D505" s="99" t="s">
        <v>558</v>
      </c>
      <c r="E505" s="482">
        <v>2</v>
      </c>
      <c r="F505" s="99" t="s">
        <v>542</v>
      </c>
      <c r="H505" s="99">
        <f>'Справка 6'!E26</f>
        <v>11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 t="str">
        <f t="shared" si="35"/>
        <v>31.12.2017 /предварителен/</v>
      </c>
      <c r="D506" s="99" t="s">
        <v>560</v>
      </c>
      <c r="E506" s="482">
        <v>2</v>
      </c>
      <c r="F506" s="99" t="s">
        <v>838</v>
      </c>
      <c r="H506" s="99">
        <f>'Справка 6'!E27</f>
        <v>11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 t="str">
        <f t="shared" si="35"/>
        <v>31.12.2017 /предварителен/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 t="str">
        <f t="shared" si="35"/>
        <v>31.12.2017 /предварителен/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 t="str">
        <f t="shared" si="35"/>
        <v>31.12.2017 /предварителен/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 t="str">
        <f t="shared" si="35"/>
        <v>31.12.2017 /предварителен/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 t="str">
        <f t="shared" si="35"/>
        <v>31.12.2017 /предварителен/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 t="str">
        <f t="shared" si="35"/>
        <v>31.12.2017 /предварителен/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 t="str">
        <f t="shared" si="35"/>
        <v>31.12.2017 /предварителен/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 t="str">
        <f t="shared" si="35"/>
        <v>31.12.2017 /предварителен/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 t="str">
        <f t="shared" si="35"/>
        <v>31.12.2017 /предварителен/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 t="str">
        <f t="shared" si="35"/>
        <v>31.12.2017 /предварителен/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 t="str">
        <f t="shared" si="35"/>
        <v>31.12.2017 /предварителен/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 t="str">
        <f t="shared" si="35"/>
        <v>31.12.2017 /предварителен/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 t="str">
        <f t="shared" si="35"/>
        <v>31.12.2017 /предварителен/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 t="str">
        <f t="shared" si="35"/>
        <v>31.12.2017 /предварителен/</v>
      </c>
      <c r="D520" s="99" t="s">
        <v>583</v>
      </c>
      <c r="E520" s="482">
        <v>2</v>
      </c>
      <c r="F520" s="99" t="s">
        <v>582</v>
      </c>
      <c r="H520" s="99">
        <f>'Справка 6'!E42</f>
        <v>1648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 t="str">
        <f t="shared" si="35"/>
        <v>31.12.2017 /предварителен/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 t="str">
        <f t="shared" si="35"/>
        <v>31.12.2017 /предварителен/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 t="str">
        <f t="shared" si="35"/>
        <v>31.12.2017 /предварителен/</v>
      </c>
      <c r="D523" s="99" t="s">
        <v>529</v>
      </c>
      <c r="E523" s="482">
        <v>3</v>
      </c>
      <c r="F523" s="99" t="s">
        <v>528</v>
      </c>
      <c r="H523" s="99">
        <f>'Справка 6'!F13</f>
        <v>1259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 t="str">
        <f t="shared" si="35"/>
        <v>31.12.2017 /предварителен/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 t="str">
        <f aca="true" t="shared" si="38" ref="C525:C588">endDate</f>
        <v>31.12.2017 /предварителен/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 t="str">
        <f t="shared" si="38"/>
        <v>31.12.2017 /предварителен/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 t="str">
        <f t="shared" si="38"/>
        <v>31.12.2017 /предварителен/</v>
      </c>
      <c r="D527" s="99" t="s">
        <v>540</v>
      </c>
      <c r="E527" s="482">
        <v>3</v>
      </c>
      <c r="F527" s="99" t="s">
        <v>539</v>
      </c>
      <c r="H527" s="99">
        <f>'Справка 6'!F17</f>
        <v>359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 t="str">
        <f t="shared" si="38"/>
        <v>31.12.2017 /предварителен/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 t="str">
        <f t="shared" si="38"/>
        <v>31.12.2017 /предварителен/</v>
      </c>
      <c r="D529" s="99" t="s">
        <v>545</v>
      </c>
      <c r="E529" s="482">
        <v>3</v>
      </c>
      <c r="F529" s="99" t="s">
        <v>804</v>
      </c>
      <c r="H529" s="99">
        <f>'Справка 6'!F19</f>
        <v>1618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 t="str">
        <f t="shared" si="38"/>
        <v>31.12.2017 /предварителен/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 t="str">
        <f t="shared" si="38"/>
        <v>31.12.2017 /предварителен/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 t="str">
        <f t="shared" si="38"/>
        <v>31.12.2017 /предварителен/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 t="str">
        <f t="shared" si="38"/>
        <v>31.12.2017 /предварителен/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 t="str">
        <f t="shared" si="38"/>
        <v>31.12.2017 /предварителен/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 t="str">
        <f t="shared" si="38"/>
        <v>31.12.2017 /предварителен/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 t="str">
        <f t="shared" si="38"/>
        <v>31.12.2017 /предварителен/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 t="str">
        <f t="shared" si="38"/>
        <v>31.12.2017 /предварителен/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 t="str">
        <f t="shared" si="38"/>
        <v>31.12.2017 /предварителен/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 t="str">
        <f t="shared" si="38"/>
        <v>31.12.2017 /предварителен/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 t="str">
        <f t="shared" si="38"/>
        <v>31.12.2017 /предварителен/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 t="str">
        <f t="shared" si="38"/>
        <v>31.12.2017 /предварителен/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 t="str">
        <f t="shared" si="38"/>
        <v>31.12.2017 /предварителен/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 t="str">
        <f t="shared" si="38"/>
        <v>31.12.2017 /предварителен/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 t="str">
        <f t="shared" si="38"/>
        <v>31.12.2017 /предварителен/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 t="str">
        <f t="shared" si="38"/>
        <v>31.12.2017 /предварителен/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 t="str">
        <f t="shared" si="38"/>
        <v>31.12.2017 /предварителен/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 t="str">
        <f t="shared" si="38"/>
        <v>31.12.2017 /предварителен/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 t="str">
        <f t="shared" si="38"/>
        <v>31.12.2017 /предварителен/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 t="str">
        <f t="shared" si="38"/>
        <v>31.12.2017 /предварителен/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 t="str">
        <f t="shared" si="38"/>
        <v>31.12.2017 /предварителен/</v>
      </c>
      <c r="D550" s="99" t="s">
        <v>583</v>
      </c>
      <c r="E550" s="482">
        <v>3</v>
      </c>
      <c r="F550" s="99" t="s">
        <v>582</v>
      </c>
      <c r="H550" s="99">
        <f>'Справка 6'!F42</f>
        <v>1618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 t="str">
        <f t="shared" si="38"/>
        <v>31.12.2017 /предварителен/</v>
      </c>
      <c r="D551" s="99" t="s">
        <v>523</v>
      </c>
      <c r="E551" s="482">
        <v>4</v>
      </c>
      <c r="F551" s="99" t="s">
        <v>522</v>
      </c>
      <c r="H551" s="99">
        <f>'Справка 6'!G11</f>
        <v>976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 t="str">
        <f t="shared" si="38"/>
        <v>31.12.2017 /предварителен/</v>
      </c>
      <c r="D552" s="99" t="s">
        <v>526</v>
      </c>
      <c r="E552" s="482">
        <v>4</v>
      </c>
      <c r="F552" s="99" t="s">
        <v>525</v>
      </c>
      <c r="H552" s="99">
        <f>'Справка 6'!G12</f>
        <v>8523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 t="str">
        <f t="shared" si="38"/>
        <v>31.12.2017 /предварителен/</v>
      </c>
      <c r="D553" s="99" t="s">
        <v>529</v>
      </c>
      <c r="E553" s="482">
        <v>4</v>
      </c>
      <c r="F553" s="99" t="s">
        <v>528</v>
      </c>
      <c r="H553" s="99">
        <f>'Справка 6'!G13</f>
        <v>39761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 t="str">
        <f t="shared" si="38"/>
        <v>31.12.2017 /предварителен/</v>
      </c>
      <c r="D554" s="99" t="s">
        <v>532</v>
      </c>
      <c r="E554" s="482">
        <v>4</v>
      </c>
      <c r="F554" s="99" t="s">
        <v>531</v>
      </c>
      <c r="H554" s="99">
        <f>'Справка 6'!G14</f>
        <v>615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 t="str">
        <f t="shared" si="38"/>
        <v>31.12.2017 /предварителен/</v>
      </c>
      <c r="D555" s="99" t="s">
        <v>535</v>
      </c>
      <c r="E555" s="482">
        <v>4</v>
      </c>
      <c r="F555" s="99" t="s">
        <v>534</v>
      </c>
      <c r="H555" s="99">
        <f>'Справка 6'!G15</f>
        <v>592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 t="str">
        <f t="shared" si="38"/>
        <v>31.12.2017 /предварителен/</v>
      </c>
      <c r="D556" s="99" t="s">
        <v>537</v>
      </c>
      <c r="E556" s="482">
        <v>4</v>
      </c>
      <c r="F556" s="99" t="s">
        <v>536</v>
      </c>
      <c r="H556" s="99">
        <f>'Справка 6'!G16</f>
        <v>129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 t="str">
        <f t="shared" si="38"/>
        <v>31.12.2017 /предварителен/</v>
      </c>
      <c r="D557" s="99" t="s">
        <v>540</v>
      </c>
      <c r="E557" s="482">
        <v>4</v>
      </c>
      <c r="F557" s="99" t="s">
        <v>539</v>
      </c>
      <c r="H557" s="99">
        <f>'Справка 6'!G17</f>
        <v>904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 t="str">
        <f t="shared" si="38"/>
        <v>31.12.2017 /предварителен/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 t="str">
        <f t="shared" si="38"/>
        <v>31.12.2017 /предварителен/</v>
      </c>
      <c r="D559" s="99" t="s">
        <v>545</v>
      </c>
      <c r="E559" s="482">
        <v>4</v>
      </c>
      <c r="F559" s="99" t="s">
        <v>804</v>
      </c>
      <c r="H559" s="99">
        <f>'Справка 6'!G19</f>
        <v>51500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 t="str">
        <f t="shared" si="38"/>
        <v>31.12.2017 /предварителен/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 t="str">
        <f t="shared" si="38"/>
        <v>31.12.2017 /предварителен/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 t="str">
        <f t="shared" si="38"/>
        <v>31.12.2017 /предварителен/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 t="str">
        <f t="shared" si="38"/>
        <v>31.12.2017 /предварителен/</v>
      </c>
      <c r="D563" s="99" t="s">
        <v>555</v>
      </c>
      <c r="E563" s="482">
        <v>4</v>
      </c>
      <c r="F563" s="99" t="s">
        <v>554</v>
      </c>
      <c r="H563" s="99">
        <f>'Справка 6'!G24</f>
        <v>62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 t="str">
        <f t="shared" si="38"/>
        <v>31.12.2017 /предварителен/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 t="str">
        <f t="shared" si="38"/>
        <v>31.12.2017 /предварителен/</v>
      </c>
      <c r="D565" s="99" t="s">
        <v>558</v>
      </c>
      <c r="E565" s="482">
        <v>4</v>
      </c>
      <c r="F565" s="99" t="s">
        <v>542</v>
      </c>
      <c r="H565" s="99">
        <f>'Справка 6'!G26</f>
        <v>11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 t="str">
        <f t="shared" si="38"/>
        <v>31.12.2017 /предварителен/</v>
      </c>
      <c r="D566" s="99" t="s">
        <v>560</v>
      </c>
      <c r="E566" s="482">
        <v>4</v>
      </c>
      <c r="F566" s="99" t="s">
        <v>838</v>
      </c>
      <c r="H566" s="99">
        <f>'Справка 6'!G27</f>
        <v>73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 t="str">
        <f t="shared" si="38"/>
        <v>31.12.2017 /предварителен/</v>
      </c>
      <c r="D567" s="99" t="s">
        <v>562</v>
      </c>
      <c r="E567" s="482">
        <v>4</v>
      </c>
      <c r="F567" s="99" t="s">
        <v>561</v>
      </c>
      <c r="H567" s="99">
        <f>'Справка 6'!G29</f>
        <v>1780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 t="str">
        <f t="shared" si="38"/>
        <v>31.12.2017 /предварителен/</v>
      </c>
      <c r="D568" s="99" t="s">
        <v>563</v>
      </c>
      <c r="E568" s="482">
        <v>4</v>
      </c>
      <c r="F568" s="99" t="s">
        <v>108</v>
      </c>
      <c r="H568" s="99">
        <f>'Справка 6'!G30</f>
        <v>1780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 t="str">
        <f t="shared" si="38"/>
        <v>31.12.2017 /предварителен/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 t="str">
        <f t="shared" si="38"/>
        <v>31.12.2017 /предварителен/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 t="str">
        <f t="shared" si="38"/>
        <v>31.12.2017 /предварителен/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 t="str">
        <f t="shared" si="38"/>
        <v>31.12.2017 /предварителен/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 t="str">
        <f t="shared" si="38"/>
        <v>31.12.2017 /предварителен/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 t="str">
        <f t="shared" si="38"/>
        <v>31.12.2017 /предварителен/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 t="str">
        <f t="shared" si="38"/>
        <v>31.12.2017 /предварителен/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 t="str">
        <f t="shared" si="38"/>
        <v>31.12.2017 /предварителен/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 t="str">
        <f t="shared" si="38"/>
        <v>31.12.2017 /предварителен/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 t="str">
        <f t="shared" si="38"/>
        <v>31.12.2017 /предварителен/</v>
      </c>
      <c r="D578" s="99" t="s">
        <v>578</v>
      </c>
      <c r="E578" s="482">
        <v>4</v>
      </c>
      <c r="F578" s="99" t="s">
        <v>803</v>
      </c>
      <c r="H578" s="99">
        <f>'Справка 6'!G40</f>
        <v>1780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 t="str">
        <f t="shared" si="38"/>
        <v>31.12.2017 /предварителен/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 t="str">
        <f t="shared" si="38"/>
        <v>31.12.2017 /предварителен/</v>
      </c>
      <c r="D580" s="99" t="s">
        <v>583</v>
      </c>
      <c r="E580" s="482">
        <v>4</v>
      </c>
      <c r="F580" s="99" t="s">
        <v>582</v>
      </c>
      <c r="H580" s="99">
        <f>'Справка 6'!G42</f>
        <v>53353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 t="str">
        <f t="shared" si="38"/>
        <v>31.12.2017 /предварителен/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 t="str">
        <f t="shared" si="38"/>
        <v>31.12.2017 /предварителен/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 t="str">
        <f t="shared" si="38"/>
        <v>31.12.2017 /предварителен/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 t="str">
        <f t="shared" si="38"/>
        <v>31.12.2017 /предварителен/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 t="str">
        <f t="shared" si="38"/>
        <v>31.12.2017 /предварителен/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 t="str">
        <f t="shared" si="38"/>
        <v>31.12.2017 /предварителен/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 t="str">
        <f t="shared" si="38"/>
        <v>31.12.2017 /предварителен/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 t="str">
        <f t="shared" si="38"/>
        <v>31.12.2017 /предварителен/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 t="str">
        <f aca="true" t="shared" si="41" ref="C589:C652">endDate</f>
        <v>31.12.2017 /предварителен/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 t="str">
        <f t="shared" si="41"/>
        <v>31.12.2017 /предварителен/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 t="str">
        <f t="shared" si="41"/>
        <v>31.12.2017 /предварителен/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 t="str">
        <f t="shared" si="41"/>
        <v>31.12.2017 /предварителен/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 t="str">
        <f t="shared" si="41"/>
        <v>31.12.2017 /предварителен/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 t="str">
        <f t="shared" si="41"/>
        <v>31.12.2017 /предварителен/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 t="str">
        <f t="shared" si="41"/>
        <v>31.12.2017 /предварителен/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 t="str">
        <f t="shared" si="41"/>
        <v>31.12.2017 /предварителен/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 t="str">
        <f t="shared" si="41"/>
        <v>31.12.2017 /предварителен/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 t="str">
        <f t="shared" si="41"/>
        <v>31.12.2017 /предварителен/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 t="str">
        <f t="shared" si="41"/>
        <v>31.12.2017 /предварителен/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 t="str">
        <f t="shared" si="41"/>
        <v>31.12.2017 /предварителен/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 t="str">
        <f t="shared" si="41"/>
        <v>31.12.2017 /предварителен/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 t="str">
        <f t="shared" si="41"/>
        <v>31.12.2017 /предварителен/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 t="str">
        <f t="shared" si="41"/>
        <v>31.12.2017 /предварителен/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 t="str">
        <f t="shared" si="41"/>
        <v>31.12.2017 /предварителен/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 t="str">
        <f t="shared" si="41"/>
        <v>31.12.2017 /предварителен/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 t="str">
        <f t="shared" si="41"/>
        <v>31.12.2017 /предварителен/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 t="str">
        <f t="shared" si="41"/>
        <v>31.12.2017 /предварителен/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 t="str">
        <f t="shared" si="41"/>
        <v>31.12.2017 /предварителен/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 t="str">
        <f t="shared" si="41"/>
        <v>31.12.2017 /предварителен/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 t="str">
        <f t="shared" si="41"/>
        <v>31.12.2017 /предварителен/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 t="str">
        <f t="shared" si="41"/>
        <v>31.12.2017 /предварителен/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 t="str">
        <f t="shared" si="41"/>
        <v>31.12.2017 /предварителен/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 t="str">
        <f t="shared" si="41"/>
        <v>31.12.2017 /предварителен/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 t="str">
        <f t="shared" si="41"/>
        <v>31.12.2017 /предварителен/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 t="str">
        <f t="shared" si="41"/>
        <v>31.12.2017 /предварителен/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 t="str">
        <f t="shared" si="41"/>
        <v>31.12.2017 /предварителен/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 t="str">
        <f t="shared" si="41"/>
        <v>31.12.2017 /предварителен/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 t="str">
        <f t="shared" si="41"/>
        <v>31.12.2017 /предварителен/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 t="str">
        <f t="shared" si="41"/>
        <v>31.12.2017 /предварителен/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 t="str">
        <f t="shared" si="41"/>
        <v>31.12.2017 /предварителен/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 t="str">
        <f t="shared" si="41"/>
        <v>31.12.2017 /предварителен/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 t="str">
        <f t="shared" si="41"/>
        <v>31.12.2017 /предварителен/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 t="str">
        <f t="shared" si="41"/>
        <v>31.12.2017 /предварителен/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 t="str">
        <f t="shared" si="41"/>
        <v>31.12.2017 /предварителен/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 t="str">
        <f t="shared" si="41"/>
        <v>31.12.2017 /предварителен/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 t="str">
        <f t="shared" si="41"/>
        <v>31.12.2017 /предварителен/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 t="str">
        <f t="shared" si="41"/>
        <v>31.12.2017 /предварителен/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 t="str">
        <f t="shared" si="41"/>
        <v>31.12.2017 /предварителен/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 t="str">
        <f t="shared" si="41"/>
        <v>31.12.2017 /предварителен/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 t="str">
        <f t="shared" si="41"/>
        <v>31.12.2017 /предварителен/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 t="str">
        <f t="shared" si="41"/>
        <v>31.12.2017 /предварителен/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 t="str">
        <f t="shared" si="41"/>
        <v>31.12.2017 /предварителен/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 t="str">
        <f t="shared" si="41"/>
        <v>31.12.2017 /предварителен/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 t="str">
        <f t="shared" si="41"/>
        <v>31.12.2017 /предварителен/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 t="str">
        <f t="shared" si="41"/>
        <v>31.12.2017 /предварителен/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 t="str">
        <f t="shared" si="41"/>
        <v>31.12.2017 /предварителен/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 t="str">
        <f t="shared" si="41"/>
        <v>31.12.2017 /предварителен/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 t="str">
        <f t="shared" si="41"/>
        <v>31.12.2017 /предварителен/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 t="str">
        <f t="shared" si="41"/>
        <v>31.12.2017 /предварителен/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 t="str">
        <f t="shared" si="41"/>
        <v>31.12.2017 /предварителен/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 t="str">
        <f t="shared" si="41"/>
        <v>31.12.2017 /предварителен/</v>
      </c>
      <c r="D641" s="99" t="s">
        <v>523</v>
      </c>
      <c r="E641" s="482">
        <v>7</v>
      </c>
      <c r="F641" s="99" t="s">
        <v>522</v>
      </c>
      <c r="H641" s="99">
        <f>'Справка 6'!J11</f>
        <v>976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 t="str">
        <f t="shared" si="41"/>
        <v>31.12.2017 /предварителен/</v>
      </c>
      <c r="D642" s="99" t="s">
        <v>526</v>
      </c>
      <c r="E642" s="482">
        <v>7</v>
      </c>
      <c r="F642" s="99" t="s">
        <v>525</v>
      </c>
      <c r="H642" s="99">
        <f>'Справка 6'!J12</f>
        <v>8523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 t="str">
        <f t="shared" si="41"/>
        <v>31.12.2017 /предварителен/</v>
      </c>
      <c r="D643" s="99" t="s">
        <v>529</v>
      </c>
      <c r="E643" s="482">
        <v>7</v>
      </c>
      <c r="F643" s="99" t="s">
        <v>528</v>
      </c>
      <c r="H643" s="99">
        <f>'Справка 6'!J13</f>
        <v>39761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 t="str">
        <f t="shared" si="41"/>
        <v>31.12.2017 /предварителен/</v>
      </c>
      <c r="D644" s="99" t="s">
        <v>532</v>
      </c>
      <c r="E644" s="482">
        <v>7</v>
      </c>
      <c r="F644" s="99" t="s">
        <v>531</v>
      </c>
      <c r="H644" s="99">
        <f>'Справка 6'!J14</f>
        <v>615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 t="str">
        <f t="shared" si="41"/>
        <v>31.12.2017 /предварителен/</v>
      </c>
      <c r="D645" s="99" t="s">
        <v>535</v>
      </c>
      <c r="E645" s="482">
        <v>7</v>
      </c>
      <c r="F645" s="99" t="s">
        <v>534</v>
      </c>
      <c r="H645" s="99">
        <f>'Справка 6'!J15</f>
        <v>592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 t="str">
        <f t="shared" si="41"/>
        <v>31.12.2017 /предварителен/</v>
      </c>
      <c r="D646" s="99" t="s">
        <v>537</v>
      </c>
      <c r="E646" s="482">
        <v>7</v>
      </c>
      <c r="F646" s="99" t="s">
        <v>536</v>
      </c>
      <c r="H646" s="99">
        <f>'Справка 6'!J16</f>
        <v>129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 t="str">
        <f t="shared" si="41"/>
        <v>31.12.2017 /предварителен/</v>
      </c>
      <c r="D647" s="99" t="s">
        <v>540</v>
      </c>
      <c r="E647" s="482">
        <v>7</v>
      </c>
      <c r="F647" s="99" t="s">
        <v>539</v>
      </c>
      <c r="H647" s="99">
        <f>'Справка 6'!J17</f>
        <v>904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 t="str">
        <f t="shared" si="41"/>
        <v>31.12.2017 /предварителен/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 t="str">
        <f t="shared" si="41"/>
        <v>31.12.2017 /предварителен/</v>
      </c>
      <c r="D649" s="99" t="s">
        <v>545</v>
      </c>
      <c r="E649" s="482">
        <v>7</v>
      </c>
      <c r="F649" s="99" t="s">
        <v>804</v>
      </c>
      <c r="H649" s="99">
        <f>'Справка 6'!J19</f>
        <v>51500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 t="str">
        <f t="shared" si="41"/>
        <v>31.12.2017 /предварителен/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 t="str">
        <f t="shared" si="41"/>
        <v>31.12.2017 /предварителен/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 t="str">
        <f t="shared" si="41"/>
        <v>31.12.2017 /предварителен/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 t="str">
        <f aca="true" t="shared" si="44" ref="C653:C716">endDate</f>
        <v>31.12.2017 /предварителен/</v>
      </c>
      <c r="D653" s="99" t="s">
        <v>555</v>
      </c>
      <c r="E653" s="482">
        <v>7</v>
      </c>
      <c r="F653" s="99" t="s">
        <v>554</v>
      </c>
      <c r="H653" s="99">
        <f>'Справка 6'!J24</f>
        <v>62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 t="str">
        <f t="shared" si="44"/>
        <v>31.12.2017 /предварителен/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 t="str">
        <f t="shared" si="44"/>
        <v>31.12.2017 /предварителен/</v>
      </c>
      <c r="D655" s="99" t="s">
        <v>558</v>
      </c>
      <c r="E655" s="482">
        <v>7</v>
      </c>
      <c r="F655" s="99" t="s">
        <v>542</v>
      </c>
      <c r="H655" s="99">
        <f>'Справка 6'!J26</f>
        <v>11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 t="str">
        <f t="shared" si="44"/>
        <v>31.12.2017 /предварителен/</v>
      </c>
      <c r="D656" s="99" t="s">
        <v>560</v>
      </c>
      <c r="E656" s="482">
        <v>7</v>
      </c>
      <c r="F656" s="99" t="s">
        <v>838</v>
      </c>
      <c r="H656" s="99">
        <f>'Справка 6'!J27</f>
        <v>73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 t="str">
        <f t="shared" si="44"/>
        <v>31.12.2017 /предварителен/</v>
      </c>
      <c r="D657" s="99" t="s">
        <v>562</v>
      </c>
      <c r="E657" s="482">
        <v>7</v>
      </c>
      <c r="F657" s="99" t="s">
        <v>561</v>
      </c>
      <c r="H657" s="99">
        <f>'Справка 6'!J29</f>
        <v>1780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 t="str">
        <f t="shared" si="44"/>
        <v>31.12.2017 /предварителен/</v>
      </c>
      <c r="D658" s="99" t="s">
        <v>563</v>
      </c>
      <c r="E658" s="482">
        <v>7</v>
      </c>
      <c r="F658" s="99" t="s">
        <v>108</v>
      </c>
      <c r="H658" s="99">
        <f>'Справка 6'!J30</f>
        <v>1780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 t="str">
        <f t="shared" si="44"/>
        <v>31.12.2017 /предварителен/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 t="str">
        <f t="shared" si="44"/>
        <v>31.12.2017 /предварителен/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 t="str">
        <f t="shared" si="44"/>
        <v>31.12.2017 /предварителен/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 t="str">
        <f t="shared" si="44"/>
        <v>31.12.2017 /предварителен/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 t="str">
        <f t="shared" si="44"/>
        <v>31.12.2017 /предварителен/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 t="str">
        <f t="shared" si="44"/>
        <v>31.12.2017 /предварителен/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 t="str">
        <f t="shared" si="44"/>
        <v>31.12.2017 /предварителен/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 t="str">
        <f t="shared" si="44"/>
        <v>31.12.2017 /предварителен/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 t="str">
        <f t="shared" si="44"/>
        <v>31.12.2017 /предварителен/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 t="str">
        <f t="shared" si="44"/>
        <v>31.12.2017 /предварителен/</v>
      </c>
      <c r="D668" s="99" t="s">
        <v>578</v>
      </c>
      <c r="E668" s="482">
        <v>7</v>
      </c>
      <c r="F668" s="99" t="s">
        <v>803</v>
      </c>
      <c r="H668" s="99">
        <f>'Справка 6'!J40</f>
        <v>1780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 t="str">
        <f t="shared" si="44"/>
        <v>31.12.2017 /предварителен/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 t="str">
        <f t="shared" si="44"/>
        <v>31.12.2017 /предварителен/</v>
      </c>
      <c r="D670" s="99" t="s">
        <v>583</v>
      </c>
      <c r="E670" s="482">
        <v>7</v>
      </c>
      <c r="F670" s="99" t="s">
        <v>582</v>
      </c>
      <c r="H670" s="99">
        <f>'Справка 6'!J42</f>
        <v>53353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 t="str">
        <f t="shared" si="44"/>
        <v>31.12.2017 /предварителен/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 t="str">
        <f t="shared" si="44"/>
        <v>31.12.2017 /предварителен/</v>
      </c>
      <c r="D672" s="99" t="s">
        <v>526</v>
      </c>
      <c r="E672" s="482">
        <v>8</v>
      </c>
      <c r="F672" s="99" t="s">
        <v>525</v>
      </c>
      <c r="H672" s="99">
        <f>'Справка 6'!K12</f>
        <v>3008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 t="str">
        <f t="shared" si="44"/>
        <v>31.12.2017 /предварителен/</v>
      </c>
      <c r="D673" s="99" t="s">
        <v>529</v>
      </c>
      <c r="E673" s="482">
        <v>8</v>
      </c>
      <c r="F673" s="99" t="s">
        <v>528</v>
      </c>
      <c r="H673" s="99">
        <f>'Справка 6'!K13</f>
        <v>24663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 t="str">
        <f t="shared" si="44"/>
        <v>31.12.2017 /предварителен/</v>
      </c>
      <c r="D674" s="99" t="s">
        <v>532</v>
      </c>
      <c r="E674" s="482">
        <v>8</v>
      </c>
      <c r="F674" s="99" t="s">
        <v>531</v>
      </c>
      <c r="H674" s="99">
        <f>'Справка 6'!K14</f>
        <v>379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 t="str">
        <f t="shared" si="44"/>
        <v>31.12.2017 /предварителен/</v>
      </c>
      <c r="D675" s="99" t="s">
        <v>535</v>
      </c>
      <c r="E675" s="482">
        <v>8</v>
      </c>
      <c r="F675" s="99" t="s">
        <v>534</v>
      </c>
      <c r="H675" s="99">
        <f>'Справка 6'!K15</f>
        <v>458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 t="str">
        <f t="shared" si="44"/>
        <v>31.12.2017 /предварителен/</v>
      </c>
      <c r="D676" s="99" t="s">
        <v>537</v>
      </c>
      <c r="E676" s="482">
        <v>8</v>
      </c>
      <c r="F676" s="99" t="s">
        <v>536</v>
      </c>
      <c r="H676" s="99">
        <f>'Справка 6'!K16</f>
        <v>58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 t="str">
        <f t="shared" si="44"/>
        <v>31.12.2017 /предварителен/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 t="str">
        <f t="shared" si="44"/>
        <v>31.12.2017 /предварителен/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 t="str">
        <f t="shared" si="44"/>
        <v>31.12.2017 /предварителен/</v>
      </c>
      <c r="D679" s="99" t="s">
        <v>545</v>
      </c>
      <c r="E679" s="482">
        <v>8</v>
      </c>
      <c r="F679" s="99" t="s">
        <v>804</v>
      </c>
      <c r="H679" s="99">
        <f>'Справка 6'!K19</f>
        <v>28566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 t="str">
        <f t="shared" si="44"/>
        <v>31.12.2017 /предварителен/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 t="str">
        <f t="shared" si="44"/>
        <v>31.12.2017 /предварителен/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 t="str">
        <f t="shared" si="44"/>
        <v>31.12.2017 /предварителен/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 t="str">
        <f t="shared" si="44"/>
        <v>31.12.2017 /предварителен/</v>
      </c>
      <c r="D683" s="99" t="s">
        <v>555</v>
      </c>
      <c r="E683" s="482">
        <v>8</v>
      </c>
      <c r="F683" s="99" t="s">
        <v>554</v>
      </c>
      <c r="H683" s="99">
        <f>'Справка 6'!K24</f>
        <v>51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 t="str">
        <f t="shared" si="44"/>
        <v>31.12.2017 /предварителен/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 t="str">
        <f t="shared" si="44"/>
        <v>31.12.2017 /предварителен/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 t="str">
        <f t="shared" si="44"/>
        <v>31.12.2017 /предварителен/</v>
      </c>
      <c r="D686" s="99" t="s">
        <v>560</v>
      </c>
      <c r="E686" s="482">
        <v>8</v>
      </c>
      <c r="F686" s="99" t="s">
        <v>838</v>
      </c>
      <c r="H686" s="99">
        <f>'Справка 6'!K27</f>
        <v>51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 t="str">
        <f t="shared" si="44"/>
        <v>31.12.2017 /предварителен/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 t="str">
        <f t="shared" si="44"/>
        <v>31.12.2017 /предварителен/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 t="str">
        <f t="shared" si="44"/>
        <v>31.12.2017 /предварителен/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 t="str">
        <f t="shared" si="44"/>
        <v>31.12.2017 /предварителен/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 t="str">
        <f t="shared" si="44"/>
        <v>31.12.2017 /предварителен/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 t="str">
        <f t="shared" si="44"/>
        <v>31.12.2017 /предварителен/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 t="str">
        <f t="shared" si="44"/>
        <v>31.12.2017 /предварителен/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 t="str">
        <f t="shared" si="44"/>
        <v>31.12.2017 /предварителен/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 t="str">
        <f t="shared" si="44"/>
        <v>31.12.2017 /предварителен/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 t="str">
        <f t="shared" si="44"/>
        <v>31.12.2017 /предварителен/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 t="str">
        <f t="shared" si="44"/>
        <v>31.12.2017 /предварителен/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 t="str">
        <f t="shared" si="44"/>
        <v>31.12.2017 /предварителен/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 t="str">
        <f t="shared" si="44"/>
        <v>31.12.2017 /предварителен/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 t="str">
        <f t="shared" si="44"/>
        <v>31.12.2017 /предварителен/</v>
      </c>
      <c r="D700" s="99" t="s">
        <v>583</v>
      </c>
      <c r="E700" s="482">
        <v>8</v>
      </c>
      <c r="F700" s="99" t="s">
        <v>582</v>
      </c>
      <c r="H700" s="99">
        <f>'Справка 6'!K42</f>
        <v>28617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 t="str">
        <f t="shared" si="44"/>
        <v>31.12.2017 /предварителен/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 t="str">
        <f t="shared" si="44"/>
        <v>31.12.2017 /предварителен/</v>
      </c>
      <c r="D702" s="99" t="s">
        <v>526</v>
      </c>
      <c r="E702" s="482">
        <v>9</v>
      </c>
      <c r="F702" s="99" t="s">
        <v>525</v>
      </c>
      <c r="H702" s="99">
        <f>'Справка 6'!L12</f>
        <v>161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 t="str">
        <f t="shared" si="44"/>
        <v>31.12.2017 /предварителен/</v>
      </c>
      <c r="D703" s="99" t="s">
        <v>529</v>
      </c>
      <c r="E703" s="482">
        <v>9</v>
      </c>
      <c r="F703" s="99" t="s">
        <v>528</v>
      </c>
      <c r="H703" s="99">
        <f>'Справка 6'!L13</f>
        <v>1033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 t="str">
        <f t="shared" si="44"/>
        <v>31.12.2017 /предварителен/</v>
      </c>
      <c r="D704" s="99" t="s">
        <v>532</v>
      </c>
      <c r="E704" s="482">
        <v>9</v>
      </c>
      <c r="F704" s="99" t="s">
        <v>531</v>
      </c>
      <c r="H704" s="99">
        <f>'Справка 6'!L14</f>
        <v>14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 t="str">
        <f t="shared" si="44"/>
        <v>31.12.2017 /предварителен/</v>
      </c>
      <c r="D705" s="99" t="s">
        <v>535</v>
      </c>
      <c r="E705" s="482">
        <v>9</v>
      </c>
      <c r="F705" s="99" t="s">
        <v>534</v>
      </c>
      <c r="H705" s="99">
        <f>'Справка 6'!L15</f>
        <v>26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 t="str">
        <f t="shared" si="44"/>
        <v>31.12.2017 /предварителен/</v>
      </c>
      <c r="D706" s="99" t="s">
        <v>537</v>
      </c>
      <c r="E706" s="482">
        <v>9</v>
      </c>
      <c r="F706" s="99" t="s">
        <v>536</v>
      </c>
      <c r="H706" s="99">
        <f>'Справка 6'!L16</f>
        <v>7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 t="str">
        <f t="shared" si="44"/>
        <v>31.12.2017 /предварителен/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 t="str">
        <f t="shared" si="44"/>
        <v>31.12.2017 /предварителен/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 t="str">
        <f t="shared" si="44"/>
        <v>31.12.2017 /предварителен/</v>
      </c>
      <c r="D709" s="99" t="s">
        <v>545</v>
      </c>
      <c r="E709" s="482">
        <v>9</v>
      </c>
      <c r="F709" s="99" t="s">
        <v>804</v>
      </c>
      <c r="H709" s="99">
        <f>'Справка 6'!L19</f>
        <v>1241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 t="str">
        <f t="shared" si="44"/>
        <v>31.12.2017 /предварителен/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 t="str">
        <f t="shared" si="44"/>
        <v>31.12.2017 /предварителен/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 t="str">
        <f t="shared" si="44"/>
        <v>31.12.2017 /предварителен/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 t="str">
        <f t="shared" si="44"/>
        <v>31.12.2017 /предварителен/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 t="str">
        <f t="shared" si="44"/>
        <v>31.12.2017 /предварителен/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 t="str">
        <f t="shared" si="44"/>
        <v>31.12.2017 /предварителен/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 t="str">
        <f t="shared" si="44"/>
        <v>31.12.2017 /предварителен/</v>
      </c>
      <c r="D716" s="99" t="s">
        <v>560</v>
      </c>
      <c r="E716" s="482">
        <v>9</v>
      </c>
      <c r="F716" s="99" t="s">
        <v>838</v>
      </c>
      <c r="H716" s="99">
        <f>'Справка 6'!L27</f>
        <v>3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 t="str">
        <f aca="true" t="shared" si="47" ref="C717:C780">endDate</f>
        <v>31.12.2017 /предварителен/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 t="str">
        <f t="shared" si="47"/>
        <v>31.12.2017 /предварителен/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 t="str">
        <f t="shared" si="47"/>
        <v>31.12.2017 /предварителен/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 t="str">
        <f t="shared" si="47"/>
        <v>31.12.2017 /предварителен/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 t="str">
        <f t="shared" si="47"/>
        <v>31.12.2017 /предварителен/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 t="str">
        <f t="shared" si="47"/>
        <v>31.12.2017 /предварителен/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 t="str">
        <f t="shared" si="47"/>
        <v>31.12.2017 /предварителен/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 t="str">
        <f t="shared" si="47"/>
        <v>31.12.2017 /предварителен/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 t="str">
        <f t="shared" si="47"/>
        <v>31.12.2017 /предварителен/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 t="str">
        <f t="shared" si="47"/>
        <v>31.12.2017 /предварителен/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 t="str">
        <f t="shared" si="47"/>
        <v>31.12.2017 /предварителен/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 t="str">
        <f t="shared" si="47"/>
        <v>31.12.2017 /предварителен/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 t="str">
        <f t="shared" si="47"/>
        <v>31.12.2017 /предварителен/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 t="str">
        <f t="shared" si="47"/>
        <v>31.12.2017 /предварителен/</v>
      </c>
      <c r="D730" s="99" t="s">
        <v>583</v>
      </c>
      <c r="E730" s="482">
        <v>9</v>
      </c>
      <c r="F730" s="99" t="s">
        <v>582</v>
      </c>
      <c r="H730" s="99">
        <f>'Справка 6'!L42</f>
        <v>1244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 t="str">
        <f t="shared" si="47"/>
        <v>31.12.2017 /предварителен/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 t="str">
        <f t="shared" si="47"/>
        <v>31.12.2017 /предварителен/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 t="str">
        <f t="shared" si="47"/>
        <v>31.12.2017 /предварителен/</v>
      </c>
      <c r="D733" s="99" t="s">
        <v>529</v>
      </c>
      <c r="E733" s="482">
        <v>10</v>
      </c>
      <c r="F733" s="99" t="s">
        <v>528</v>
      </c>
      <c r="H733" s="99">
        <f>'Справка 6'!M13</f>
        <v>1259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 t="str">
        <f t="shared" si="47"/>
        <v>31.12.2017 /предварителен/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 t="str">
        <f t="shared" si="47"/>
        <v>31.12.2017 /предварителен/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 t="str">
        <f t="shared" si="47"/>
        <v>31.12.2017 /предварителен/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 t="str">
        <f t="shared" si="47"/>
        <v>31.12.2017 /предварителен/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 t="str">
        <f t="shared" si="47"/>
        <v>31.12.2017 /предварителен/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 t="str">
        <f t="shared" si="47"/>
        <v>31.12.2017 /предварителен/</v>
      </c>
      <c r="D739" s="99" t="s">
        <v>545</v>
      </c>
      <c r="E739" s="482">
        <v>10</v>
      </c>
      <c r="F739" s="99" t="s">
        <v>804</v>
      </c>
      <c r="H739" s="99">
        <f>'Справка 6'!M19</f>
        <v>1259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 t="str">
        <f t="shared" si="47"/>
        <v>31.12.2017 /предварителен/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 t="str">
        <f t="shared" si="47"/>
        <v>31.12.2017 /предварителен/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 t="str">
        <f t="shared" si="47"/>
        <v>31.12.2017 /предварителен/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 t="str">
        <f t="shared" si="47"/>
        <v>31.12.2017 /предварителен/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 t="str">
        <f t="shared" si="47"/>
        <v>31.12.2017 /предварителен/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 t="str">
        <f t="shared" si="47"/>
        <v>31.12.2017 /предварителен/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 t="str">
        <f t="shared" si="47"/>
        <v>31.12.2017 /предварителен/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 t="str">
        <f t="shared" si="47"/>
        <v>31.12.2017 /предварителен/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 t="str">
        <f t="shared" si="47"/>
        <v>31.12.2017 /предварителен/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 t="str">
        <f t="shared" si="47"/>
        <v>31.12.2017 /предварителен/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 t="str">
        <f t="shared" si="47"/>
        <v>31.12.2017 /предварителен/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 t="str">
        <f t="shared" si="47"/>
        <v>31.12.2017 /предварителен/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 t="str">
        <f t="shared" si="47"/>
        <v>31.12.2017 /предварителен/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 t="str">
        <f t="shared" si="47"/>
        <v>31.12.2017 /предварителен/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 t="str">
        <f t="shared" si="47"/>
        <v>31.12.2017 /предварителен/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 t="str">
        <f t="shared" si="47"/>
        <v>31.12.2017 /предварителен/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 t="str">
        <f t="shared" si="47"/>
        <v>31.12.2017 /предварителен/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 t="str">
        <f t="shared" si="47"/>
        <v>31.12.2017 /предварителен/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 t="str">
        <f t="shared" si="47"/>
        <v>31.12.2017 /предварителен/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 t="str">
        <f t="shared" si="47"/>
        <v>31.12.2017 /предварителен/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 t="str">
        <f t="shared" si="47"/>
        <v>31.12.2017 /предварителен/</v>
      </c>
      <c r="D760" s="99" t="s">
        <v>583</v>
      </c>
      <c r="E760" s="482">
        <v>10</v>
      </c>
      <c r="F760" s="99" t="s">
        <v>582</v>
      </c>
      <c r="H760" s="99">
        <f>'Справка 6'!M42</f>
        <v>1259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 t="str">
        <f t="shared" si="47"/>
        <v>31.12.2017 /предварителен/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 t="str">
        <f t="shared" si="47"/>
        <v>31.12.2017 /предварителен/</v>
      </c>
      <c r="D762" s="99" t="s">
        <v>526</v>
      </c>
      <c r="E762" s="482">
        <v>11</v>
      </c>
      <c r="F762" s="99" t="s">
        <v>525</v>
      </c>
      <c r="H762" s="99">
        <f>'Справка 6'!N12</f>
        <v>3169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 t="str">
        <f t="shared" si="47"/>
        <v>31.12.2017 /предварителен/</v>
      </c>
      <c r="D763" s="99" t="s">
        <v>529</v>
      </c>
      <c r="E763" s="482">
        <v>11</v>
      </c>
      <c r="F763" s="99" t="s">
        <v>528</v>
      </c>
      <c r="H763" s="99">
        <f>'Справка 6'!N13</f>
        <v>24437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 t="str">
        <f t="shared" si="47"/>
        <v>31.12.2017 /предварителен/</v>
      </c>
      <c r="D764" s="99" t="s">
        <v>532</v>
      </c>
      <c r="E764" s="482">
        <v>11</v>
      </c>
      <c r="F764" s="99" t="s">
        <v>531</v>
      </c>
      <c r="H764" s="99">
        <f>'Справка 6'!N14</f>
        <v>393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 t="str">
        <f t="shared" si="47"/>
        <v>31.12.2017 /предварителен/</v>
      </c>
      <c r="D765" s="99" t="s">
        <v>535</v>
      </c>
      <c r="E765" s="482">
        <v>11</v>
      </c>
      <c r="F765" s="99" t="s">
        <v>534</v>
      </c>
      <c r="H765" s="99">
        <f>'Справка 6'!N15</f>
        <v>484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 t="str">
        <f t="shared" si="47"/>
        <v>31.12.2017 /предварителен/</v>
      </c>
      <c r="D766" s="99" t="s">
        <v>537</v>
      </c>
      <c r="E766" s="482">
        <v>11</v>
      </c>
      <c r="F766" s="99" t="s">
        <v>536</v>
      </c>
      <c r="H766" s="99">
        <f>'Справка 6'!N16</f>
        <v>65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 t="str">
        <f t="shared" si="47"/>
        <v>31.12.2017 /предварителен/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 t="str">
        <f t="shared" si="47"/>
        <v>31.12.2017 /предварителен/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 t="str">
        <f t="shared" si="47"/>
        <v>31.12.2017 /предварителен/</v>
      </c>
      <c r="D769" s="99" t="s">
        <v>545</v>
      </c>
      <c r="E769" s="482">
        <v>11</v>
      </c>
      <c r="F769" s="99" t="s">
        <v>804</v>
      </c>
      <c r="H769" s="99">
        <f>'Справка 6'!N19</f>
        <v>28548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 t="str">
        <f t="shared" si="47"/>
        <v>31.12.2017 /предварителен/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 t="str">
        <f t="shared" si="47"/>
        <v>31.12.2017 /предварителен/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 t="str">
        <f t="shared" si="47"/>
        <v>31.12.2017 /предварителен/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 t="str">
        <f t="shared" si="47"/>
        <v>31.12.2017 /предварителен/</v>
      </c>
      <c r="D773" s="99" t="s">
        <v>555</v>
      </c>
      <c r="E773" s="482">
        <v>11</v>
      </c>
      <c r="F773" s="99" t="s">
        <v>554</v>
      </c>
      <c r="H773" s="99">
        <f>'Справка 6'!N24</f>
        <v>54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 t="str">
        <f t="shared" si="47"/>
        <v>31.12.2017 /предварителен/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 t="str">
        <f t="shared" si="47"/>
        <v>31.12.2017 /предварителен/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 t="str">
        <f t="shared" si="47"/>
        <v>31.12.2017 /предварителен/</v>
      </c>
      <c r="D776" s="99" t="s">
        <v>560</v>
      </c>
      <c r="E776" s="482">
        <v>11</v>
      </c>
      <c r="F776" s="99" t="s">
        <v>838</v>
      </c>
      <c r="H776" s="99">
        <f>'Справка 6'!N27</f>
        <v>54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 t="str">
        <f t="shared" si="47"/>
        <v>31.12.2017 /предварителен/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 t="str">
        <f t="shared" si="47"/>
        <v>31.12.2017 /предварителен/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 t="str">
        <f t="shared" si="47"/>
        <v>31.12.2017 /предварителен/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 t="str">
        <f t="shared" si="47"/>
        <v>31.12.2017 /предварителен/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 t="str">
        <f aca="true" t="shared" si="50" ref="C781:C844">endDate</f>
        <v>31.12.2017 /предварителен/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 t="str">
        <f t="shared" si="50"/>
        <v>31.12.2017 /предварителен/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 t="str">
        <f t="shared" si="50"/>
        <v>31.12.2017 /предварителен/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 t="str">
        <f t="shared" si="50"/>
        <v>31.12.2017 /предварителен/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 t="str">
        <f t="shared" si="50"/>
        <v>31.12.2017 /предварителен/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 t="str">
        <f t="shared" si="50"/>
        <v>31.12.2017 /предварителен/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 t="str">
        <f t="shared" si="50"/>
        <v>31.12.2017 /предварителен/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 t="str">
        <f t="shared" si="50"/>
        <v>31.12.2017 /предварителен/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 t="str">
        <f t="shared" si="50"/>
        <v>31.12.2017 /предварителен/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 t="str">
        <f t="shared" si="50"/>
        <v>31.12.2017 /предварителен/</v>
      </c>
      <c r="D790" s="99" t="s">
        <v>583</v>
      </c>
      <c r="E790" s="482">
        <v>11</v>
      </c>
      <c r="F790" s="99" t="s">
        <v>582</v>
      </c>
      <c r="H790" s="99">
        <f>'Справка 6'!N42</f>
        <v>28602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 t="str">
        <f t="shared" si="50"/>
        <v>31.12.2017 /предварителен/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 t="str">
        <f t="shared" si="50"/>
        <v>31.12.2017 /предварителен/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 t="str">
        <f t="shared" si="50"/>
        <v>31.12.2017 /предварителен/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 t="str">
        <f t="shared" si="50"/>
        <v>31.12.2017 /предварителен/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 t="str">
        <f t="shared" si="50"/>
        <v>31.12.2017 /предварителен/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 t="str">
        <f t="shared" si="50"/>
        <v>31.12.2017 /предварителен/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 t="str">
        <f t="shared" si="50"/>
        <v>31.12.2017 /предварителен/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 t="str">
        <f t="shared" si="50"/>
        <v>31.12.2017 /предварителен/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 t="str">
        <f t="shared" si="50"/>
        <v>31.12.2017 /предварителен/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 t="str">
        <f t="shared" si="50"/>
        <v>31.12.2017 /предварителен/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 t="str">
        <f t="shared" si="50"/>
        <v>31.12.2017 /предварителен/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 t="str">
        <f t="shared" si="50"/>
        <v>31.12.2017 /предварителен/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 t="str">
        <f t="shared" si="50"/>
        <v>31.12.2017 /предварителен/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 t="str">
        <f t="shared" si="50"/>
        <v>31.12.2017 /предварителен/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 t="str">
        <f t="shared" si="50"/>
        <v>31.12.2017 /предварителен/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 t="str">
        <f t="shared" si="50"/>
        <v>31.12.2017 /предварителен/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 t="str">
        <f t="shared" si="50"/>
        <v>31.12.2017 /предварителен/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 t="str">
        <f t="shared" si="50"/>
        <v>31.12.2017 /предварителен/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 t="str">
        <f t="shared" si="50"/>
        <v>31.12.2017 /предварителен/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 t="str">
        <f t="shared" si="50"/>
        <v>31.12.2017 /предварителен/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 t="str">
        <f t="shared" si="50"/>
        <v>31.12.2017 /предварителен/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 t="str">
        <f t="shared" si="50"/>
        <v>31.12.2017 /предварителен/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 t="str">
        <f t="shared" si="50"/>
        <v>31.12.2017 /предварителен/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 t="str">
        <f t="shared" si="50"/>
        <v>31.12.2017 /предварителен/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 t="str">
        <f t="shared" si="50"/>
        <v>31.12.2017 /предварителен/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 t="str">
        <f t="shared" si="50"/>
        <v>31.12.2017 /предварителен/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 t="str">
        <f t="shared" si="50"/>
        <v>31.12.2017 /предварителен/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 t="str">
        <f t="shared" si="50"/>
        <v>31.12.2017 /предварителен/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 t="str">
        <f t="shared" si="50"/>
        <v>31.12.2017 /предварителен/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 t="str">
        <f t="shared" si="50"/>
        <v>31.12.2017 /предварителен/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 t="str">
        <f t="shared" si="50"/>
        <v>31.12.2017 /предварителен/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 t="str">
        <f t="shared" si="50"/>
        <v>31.12.2017 /предварителен/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 t="str">
        <f t="shared" si="50"/>
        <v>31.12.2017 /предварителен/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 t="str">
        <f t="shared" si="50"/>
        <v>31.12.2017 /предварителен/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 t="str">
        <f t="shared" si="50"/>
        <v>31.12.2017 /предварителен/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 t="str">
        <f t="shared" si="50"/>
        <v>31.12.2017 /предварителен/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 t="str">
        <f t="shared" si="50"/>
        <v>31.12.2017 /предварителен/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 t="str">
        <f t="shared" si="50"/>
        <v>31.12.2017 /предварителен/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 t="str">
        <f t="shared" si="50"/>
        <v>31.12.2017 /предварителен/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 t="str">
        <f t="shared" si="50"/>
        <v>31.12.2017 /предварителен/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 t="str">
        <f t="shared" si="50"/>
        <v>31.12.2017 /предварителен/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 t="str">
        <f t="shared" si="50"/>
        <v>31.12.2017 /предварителен/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 t="str">
        <f t="shared" si="50"/>
        <v>31.12.2017 /предварителен/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 t="str">
        <f t="shared" si="50"/>
        <v>31.12.2017 /предварителен/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 t="str">
        <f t="shared" si="50"/>
        <v>31.12.2017 /предварителен/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 t="str">
        <f t="shared" si="50"/>
        <v>31.12.2017 /предварителен/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 t="str">
        <f t="shared" si="50"/>
        <v>31.12.2017 /предварителен/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 t="str">
        <f t="shared" si="50"/>
        <v>31.12.2017 /предварителен/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 t="str">
        <f t="shared" si="50"/>
        <v>31.12.2017 /предварителен/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 t="str">
        <f t="shared" si="50"/>
        <v>31.12.2017 /предварителен/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 t="str">
        <f t="shared" si="50"/>
        <v>31.12.2017 /предварителен/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 t="str">
        <f t="shared" si="50"/>
        <v>31.12.2017 /предварителен/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 t="str">
        <f t="shared" si="50"/>
        <v>31.12.2017 /предварителен/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 t="str">
        <f t="shared" si="50"/>
        <v>31.12.2017 /предварителен/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 t="str">
        <f aca="true" t="shared" si="53" ref="C845:C910">endDate</f>
        <v>31.12.2017 /предварителен/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 t="str">
        <f t="shared" si="53"/>
        <v>31.12.2017 /предварителен/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 t="str">
        <f t="shared" si="53"/>
        <v>31.12.2017 /предварителен/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 t="str">
        <f t="shared" si="53"/>
        <v>31.12.2017 /предварителен/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 t="str">
        <f t="shared" si="53"/>
        <v>31.12.2017 /предварителен/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 t="str">
        <f t="shared" si="53"/>
        <v>31.12.2017 /предварителен/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 t="str">
        <f t="shared" si="53"/>
        <v>31.12.2017 /предварителен/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 t="str">
        <f t="shared" si="53"/>
        <v>31.12.2017 /предварителен/</v>
      </c>
      <c r="D852" s="99" t="s">
        <v>526</v>
      </c>
      <c r="E852" s="482">
        <v>14</v>
      </c>
      <c r="F852" s="99" t="s">
        <v>525</v>
      </c>
      <c r="H852" s="99">
        <f>'Справка 6'!Q12</f>
        <v>3169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 t="str">
        <f t="shared" si="53"/>
        <v>31.12.2017 /предварителен/</v>
      </c>
      <c r="D853" s="99" t="s">
        <v>529</v>
      </c>
      <c r="E853" s="482">
        <v>14</v>
      </c>
      <c r="F853" s="99" t="s">
        <v>528</v>
      </c>
      <c r="H853" s="99">
        <f>'Справка 6'!Q13</f>
        <v>24437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 t="str">
        <f t="shared" si="53"/>
        <v>31.12.2017 /предварителен/</v>
      </c>
      <c r="D854" s="99" t="s">
        <v>532</v>
      </c>
      <c r="E854" s="482">
        <v>14</v>
      </c>
      <c r="F854" s="99" t="s">
        <v>531</v>
      </c>
      <c r="H854" s="99">
        <f>'Справка 6'!Q14</f>
        <v>393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 t="str">
        <f t="shared" si="53"/>
        <v>31.12.2017 /предварителен/</v>
      </c>
      <c r="D855" s="99" t="s">
        <v>535</v>
      </c>
      <c r="E855" s="482">
        <v>14</v>
      </c>
      <c r="F855" s="99" t="s">
        <v>534</v>
      </c>
      <c r="H855" s="99">
        <f>'Справка 6'!Q15</f>
        <v>484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 t="str">
        <f t="shared" si="53"/>
        <v>31.12.2017 /предварителен/</v>
      </c>
      <c r="D856" s="99" t="s">
        <v>537</v>
      </c>
      <c r="E856" s="482">
        <v>14</v>
      </c>
      <c r="F856" s="99" t="s">
        <v>536</v>
      </c>
      <c r="H856" s="99">
        <f>'Справка 6'!Q16</f>
        <v>65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 t="str">
        <f t="shared" si="53"/>
        <v>31.12.2017 /предварителен/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 t="str">
        <f t="shared" si="53"/>
        <v>31.12.2017 /предварителен/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 t="str">
        <f t="shared" si="53"/>
        <v>31.12.2017 /предварителен/</v>
      </c>
      <c r="D859" s="99" t="s">
        <v>545</v>
      </c>
      <c r="E859" s="482">
        <v>14</v>
      </c>
      <c r="F859" s="99" t="s">
        <v>804</v>
      </c>
      <c r="H859" s="99">
        <f>'Справка 6'!Q19</f>
        <v>28548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 t="str">
        <f t="shared" si="53"/>
        <v>31.12.2017 /предварителен/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 t="str">
        <f t="shared" si="53"/>
        <v>31.12.2017 /предварителен/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 t="str">
        <f t="shared" si="53"/>
        <v>31.12.2017 /предварителен/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 t="str">
        <f t="shared" si="53"/>
        <v>31.12.2017 /предварителен/</v>
      </c>
      <c r="D863" s="99" t="s">
        <v>555</v>
      </c>
      <c r="E863" s="482">
        <v>14</v>
      </c>
      <c r="F863" s="99" t="s">
        <v>554</v>
      </c>
      <c r="H863" s="99">
        <f>'Справка 6'!Q24</f>
        <v>54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 t="str">
        <f t="shared" si="53"/>
        <v>31.12.2017 /предварителен/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 t="str">
        <f t="shared" si="53"/>
        <v>31.12.2017 /предварителен/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 t="str">
        <f t="shared" si="53"/>
        <v>31.12.2017 /предварителен/</v>
      </c>
      <c r="D866" s="99" t="s">
        <v>560</v>
      </c>
      <c r="E866" s="482">
        <v>14</v>
      </c>
      <c r="F866" s="99" t="s">
        <v>838</v>
      </c>
      <c r="H866" s="99">
        <f>'Справка 6'!Q27</f>
        <v>54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 t="str">
        <f t="shared" si="53"/>
        <v>31.12.2017 /предварителен/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 t="str">
        <f t="shared" si="53"/>
        <v>31.12.2017 /предварителен/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 t="str">
        <f t="shared" si="53"/>
        <v>31.12.2017 /предварителен/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 t="str">
        <f t="shared" si="53"/>
        <v>31.12.2017 /предварителен/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 t="str">
        <f t="shared" si="53"/>
        <v>31.12.2017 /предварителен/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 t="str">
        <f t="shared" si="53"/>
        <v>31.12.2017 /предварителен/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 t="str">
        <f t="shared" si="53"/>
        <v>31.12.2017 /предварителен/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 t="str">
        <f t="shared" si="53"/>
        <v>31.12.2017 /предварителен/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 t="str">
        <f t="shared" si="53"/>
        <v>31.12.2017 /предварителен/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 t="str">
        <f t="shared" si="53"/>
        <v>31.12.2017 /предварителен/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 t="str">
        <f t="shared" si="53"/>
        <v>31.12.2017 /предварителен/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 t="str">
        <f t="shared" si="53"/>
        <v>31.12.2017 /предварителен/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 t="str">
        <f t="shared" si="53"/>
        <v>31.12.2017 /предварителен/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 t="str">
        <f t="shared" si="53"/>
        <v>31.12.2017 /предварителен/</v>
      </c>
      <c r="D880" s="99" t="s">
        <v>583</v>
      </c>
      <c r="E880" s="482">
        <v>14</v>
      </c>
      <c r="F880" s="99" t="s">
        <v>582</v>
      </c>
      <c r="H880" s="99">
        <f>'Справка 6'!Q42</f>
        <v>28602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 t="str">
        <f t="shared" si="53"/>
        <v>31.12.2017 /предварителен/</v>
      </c>
      <c r="D881" s="99" t="s">
        <v>523</v>
      </c>
      <c r="E881" s="482">
        <v>15</v>
      </c>
      <c r="F881" s="99" t="s">
        <v>522</v>
      </c>
      <c r="H881" s="99">
        <f>'Справка 6'!R11</f>
        <v>976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 t="str">
        <f t="shared" si="53"/>
        <v>31.12.2017 /предварителен/</v>
      </c>
      <c r="D882" s="99" t="s">
        <v>526</v>
      </c>
      <c r="E882" s="482">
        <v>15</v>
      </c>
      <c r="F882" s="99" t="s">
        <v>525</v>
      </c>
      <c r="H882" s="99">
        <f>'Справка 6'!R12</f>
        <v>5354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 t="str">
        <f t="shared" si="53"/>
        <v>31.12.2017 /предварителен/</v>
      </c>
      <c r="D883" s="99" t="s">
        <v>529</v>
      </c>
      <c r="E883" s="482">
        <v>15</v>
      </c>
      <c r="F883" s="99" t="s">
        <v>528</v>
      </c>
      <c r="H883" s="99">
        <f>'Справка 6'!R13</f>
        <v>15324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 t="str">
        <f t="shared" si="53"/>
        <v>31.12.2017 /предварителен/</v>
      </c>
      <c r="D884" s="99" t="s">
        <v>532</v>
      </c>
      <c r="E884" s="482">
        <v>15</v>
      </c>
      <c r="F884" s="99" t="s">
        <v>531</v>
      </c>
      <c r="H884" s="99">
        <f>'Справка 6'!R14</f>
        <v>222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 t="str">
        <f t="shared" si="53"/>
        <v>31.12.2017 /предварителен/</v>
      </c>
      <c r="D885" s="99" t="s">
        <v>535</v>
      </c>
      <c r="E885" s="482">
        <v>15</v>
      </c>
      <c r="F885" s="99" t="s">
        <v>534</v>
      </c>
      <c r="H885" s="99">
        <f>'Справка 6'!R15</f>
        <v>108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 t="str">
        <f t="shared" si="53"/>
        <v>31.12.2017 /предварителен/</v>
      </c>
      <c r="D886" s="99" t="s">
        <v>537</v>
      </c>
      <c r="E886" s="482">
        <v>15</v>
      </c>
      <c r="F886" s="99" t="s">
        <v>536</v>
      </c>
      <c r="H886" s="99">
        <f>'Справка 6'!R16</f>
        <v>64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 t="str">
        <f t="shared" si="53"/>
        <v>31.12.2017 /предварителен/</v>
      </c>
      <c r="D887" s="99" t="s">
        <v>540</v>
      </c>
      <c r="E887" s="482">
        <v>15</v>
      </c>
      <c r="F887" s="99" t="s">
        <v>539</v>
      </c>
      <c r="H887" s="99">
        <f>'Справка 6'!R17</f>
        <v>904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 t="str">
        <f t="shared" si="53"/>
        <v>31.12.2017 /предварителен/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 t="str">
        <f t="shared" si="53"/>
        <v>31.12.2017 /предварителен/</v>
      </c>
      <c r="D889" s="99" t="s">
        <v>545</v>
      </c>
      <c r="E889" s="482">
        <v>15</v>
      </c>
      <c r="F889" s="99" t="s">
        <v>804</v>
      </c>
      <c r="H889" s="99">
        <f>'Справка 6'!R19</f>
        <v>22952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 t="str">
        <f t="shared" si="53"/>
        <v>31.12.2017 /предварителен/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 t="str">
        <f t="shared" si="53"/>
        <v>31.12.2017 /предварителен/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 t="str">
        <f t="shared" si="53"/>
        <v>31.12.2017 /предварителен/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 t="str">
        <f t="shared" si="53"/>
        <v>31.12.2017 /предварителен/</v>
      </c>
      <c r="D893" s="99" t="s">
        <v>555</v>
      </c>
      <c r="E893" s="482">
        <v>15</v>
      </c>
      <c r="F893" s="99" t="s">
        <v>554</v>
      </c>
      <c r="H893" s="99">
        <f>'Справка 6'!R24</f>
        <v>8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 t="str">
        <f t="shared" si="53"/>
        <v>31.12.2017 /предварителен/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 t="str">
        <f t="shared" si="53"/>
        <v>31.12.2017 /предварителен/</v>
      </c>
      <c r="D895" s="99" t="s">
        <v>558</v>
      </c>
      <c r="E895" s="482">
        <v>15</v>
      </c>
      <c r="F895" s="99" t="s">
        <v>542</v>
      </c>
      <c r="H895" s="99">
        <f>'Справка 6'!R26</f>
        <v>11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 t="str">
        <f t="shared" si="53"/>
        <v>31.12.2017 /предварителен/</v>
      </c>
      <c r="D896" s="99" t="s">
        <v>560</v>
      </c>
      <c r="E896" s="482">
        <v>15</v>
      </c>
      <c r="F896" s="99" t="s">
        <v>838</v>
      </c>
      <c r="H896" s="99">
        <f>'Справка 6'!R27</f>
        <v>19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 t="str">
        <f t="shared" si="53"/>
        <v>31.12.2017 /предварителен/</v>
      </c>
      <c r="D897" s="99" t="s">
        <v>562</v>
      </c>
      <c r="E897" s="482">
        <v>15</v>
      </c>
      <c r="F897" s="99" t="s">
        <v>561</v>
      </c>
      <c r="H897" s="99">
        <f>'Справка 6'!R29</f>
        <v>1780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 t="str">
        <f t="shared" si="53"/>
        <v>31.12.2017 /предварителен/</v>
      </c>
      <c r="D898" s="99" t="s">
        <v>563</v>
      </c>
      <c r="E898" s="482">
        <v>15</v>
      </c>
      <c r="F898" s="99" t="s">
        <v>108</v>
      </c>
      <c r="H898" s="99">
        <f>'Справка 6'!R30</f>
        <v>1780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 t="str">
        <f t="shared" si="53"/>
        <v>31.12.2017 /предварителен/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 t="str">
        <f t="shared" si="53"/>
        <v>31.12.2017 /предварителен/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 t="str">
        <f t="shared" si="53"/>
        <v>31.12.2017 /предварителен/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 t="str">
        <f t="shared" si="53"/>
        <v>31.12.2017 /предварителен/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 t="str">
        <f t="shared" si="53"/>
        <v>31.12.2017 /предварителен/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 t="str">
        <f t="shared" si="53"/>
        <v>31.12.2017 /предварителен/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 t="str">
        <f t="shared" si="53"/>
        <v>31.12.2017 /предварителен/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 t="str">
        <f t="shared" si="53"/>
        <v>31.12.2017 /предварителен/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 t="str">
        <f t="shared" si="53"/>
        <v>31.12.2017 /предварителен/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 t="str">
        <f t="shared" si="53"/>
        <v>31.12.2017 /предварителен/</v>
      </c>
      <c r="D908" s="99" t="s">
        <v>578</v>
      </c>
      <c r="E908" s="482">
        <v>15</v>
      </c>
      <c r="F908" s="99" t="s">
        <v>803</v>
      </c>
      <c r="H908" s="99">
        <f>'Справка 6'!R40</f>
        <v>1780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 t="str">
        <f t="shared" si="53"/>
        <v>31.12.2017 /предварителен/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 t="str">
        <f t="shared" si="53"/>
        <v>31.12.2017 /предварителен/</v>
      </c>
      <c r="D910" s="99" t="s">
        <v>583</v>
      </c>
      <c r="E910" s="482">
        <v>15</v>
      </c>
      <c r="F910" s="99" t="s">
        <v>582</v>
      </c>
      <c r="H910" s="99">
        <f>'Справка 6'!R42</f>
        <v>24751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 t="str">
        <f aca="true" t="shared" si="56" ref="C912:C975">endDate</f>
        <v>31.12.2017 /предварителен/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 t="str">
        <f t="shared" si="56"/>
        <v>31.12.2017 /предварителен/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 t="str">
        <f t="shared" si="56"/>
        <v>31.12.2017 /предварителен/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 t="str">
        <f t="shared" si="56"/>
        <v>31.12.2017 /предварителен/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 t="str">
        <f t="shared" si="56"/>
        <v>31.12.2017 /предварителен/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 t="str">
        <f t="shared" si="56"/>
        <v>31.12.2017 /предварителен/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 t="str">
        <f t="shared" si="56"/>
        <v>31.12.2017 /предварителен/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 t="str">
        <f t="shared" si="56"/>
        <v>31.12.2017 /предварителен/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 t="str">
        <f t="shared" si="56"/>
        <v>31.12.2017 /предварителен/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 t="str">
        <f t="shared" si="56"/>
        <v>31.12.2017 /предварителен/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 t="str">
        <f t="shared" si="56"/>
        <v>31.12.2017 /предварителен/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555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 t="str">
        <f t="shared" si="56"/>
        <v>31.12.2017 /предварителен/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211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 t="str">
        <f t="shared" si="56"/>
        <v>31.12.2017 /предварителен/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59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 t="str">
        <f t="shared" si="56"/>
        <v>31.12.2017 /предварителен/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152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 t="str">
        <f t="shared" si="56"/>
        <v>31.12.2017 /предварителен/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 t="str">
        <f t="shared" si="56"/>
        <v>31.12.2017 /предварителен/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6725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 t="str">
        <f t="shared" si="56"/>
        <v>31.12.2017 /предварителен/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11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 t="str">
        <f t="shared" si="56"/>
        <v>31.12.2017 /предварителен/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11556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 t="str">
        <f t="shared" si="56"/>
        <v>31.12.2017 /предварителен/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457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 t="str">
        <f t="shared" si="56"/>
        <v>31.12.2017 /предварителен/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 t="str">
        <f t="shared" si="56"/>
        <v>31.12.2017 /предварителен/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 t="str">
        <f t="shared" si="56"/>
        <v>31.12.2017 /предварителен/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 t="str">
        <f t="shared" si="56"/>
        <v>31.12.2017 /предварителен/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 t="str">
        <f t="shared" si="56"/>
        <v>31.12.2017 /предварителен/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 t="str">
        <f t="shared" si="56"/>
        <v>31.12.2017 /предварителен/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 t="str">
        <f t="shared" si="56"/>
        <v>31.12.2017 /предварителен/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 t="str">
        <f t="shared" si="56"/>
        <v>31.12.2017 /предварителен/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 t="str">
        <f t="shared" si="56"/>
        <v>31.12.2017 /предварителен/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 t="str">
        <f t="shared" si="56"/>
        <v>31.12.2017 /предварителен/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 t="str">
        <f t="shared" si="56"/>
        <v>31.12.2017 /предварителен/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 t="str">
        <f t="shared" si="56"/>
        <v>31.12.2017 /предварителен/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18965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 t="str">
        <f t="shared" si="56"/>
        <v>31.12.2017 /предварителен/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19520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 t="str">
        <f t="shared" si="56"/>
        <v>31.12.2017 /предварителен/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 t="str">
        <f t="shared" si="56"/>
        <v>31.12.2017 /предварителен/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 t="str">
        <f t="shared" si="56"/>
        <v>31.12.2017 /предварителен/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 t="str">
        <f t="shared" si="56"/>
        <v>31.12.2017 /предварителен/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 t="str">
        <f t="shared" si="56"/>
        <v>31.12.2017 /предварителен/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 t="str">
        <f t="shared" si="56"/>
        <v>31.12.2017 /предварителен/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 t="str">
        <f t="shared" si="56"/>
        <v>31.12.2017 /предварителен/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 t="str">
        <f t="shared" si="56"/>
        <v>31.12.2017 /предварителен/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 t="str">
        <f t="shared" si="56"/>
        <v>31.12.2017 /предварителен/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 t="str">
        <f t="shared" si="56"/>
        <v>31.12.2017 /предварителен/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 t="str">
        <f t="shared" si="56"/>
        <v>31.12.2017 /предварителен/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 t="str">
        <f t="shared" si="56"/>
        <v>31.12.2017 /предварителен/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211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 t="str">
        <f t="shared" si="56"/>
        <v>31.12.2017 /предварителен/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59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 t="str">
        <f t="shared" si="56"/>
        <v>31.12.2017 /предварителен/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152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 t="str">
        <f t="shared" si="56"/>
        <v>31.12.2017 /предварителен/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 t="str">
        <f t="shared" si="56"/>
        <v>31.12.2017 /предварителен/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6725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 t="str">
        <f t="shared" si="56"/>
        <v>31.12.2017 /предварителен/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11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 t="str">
        <f t="shared" si="56"/>
        <v>31.12.2017 /предварителен/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11556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 t="str">
        <f t="shared" si="56"/>
        <v>31.12.2017 /предварителен/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457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 t="str">
        <f t="shared" si="56"/>
        <v>31.12.2017 /предварителен/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 t="str">
        <f t="shared" si="56"/>
        <v>31.12.2017 /предварителен/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 t="str">
        <f t="shared" si="56"/>
        <v>31.12.2017 /предварителен/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 t="str">
        <f t="shared" si="56"/>
        <v>31.12.2017 /предварителен/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 t="str">
        <f t="shared" si="56"/>
        <v>31.12.2017 /предварителен/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 t="str">
        <f t="shared" si="56"/>
        <v>31.12.2017 /предварителен/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 t="str">
        <f t="shared" si="56"/>
        <v>31.12.2017 /предварителен/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 t="str">
        <f t="shared" si="56"/>
        <v>31.12.2017 /предварителен/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 t="str">
        <f t="shared" si="56"/>
        <v>31.12.2017 /предварителен/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 t="str">
        <f t="shared" si="56"/>
        <v>31.12.2017 /предварителен/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 t="str">
        <f t="shared" si="56"/>
        <v>31.12.2017 /предварителен/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 t="str">
        <f t="shared" si="56"/>
        <v>31.12.2017 /предварителен/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18965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 t="str">
        <f t="shared" si="56"/>
        <v>31.12.2017 /предварителен/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18965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 t="str">
        <f aca="true" t="shared" si="59" ref="C976:C1039">endDate</f>
        <v>31.12.2017 /предварителен/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 t="str">
        <f t="shared" si="59"/>
        <v>31.12.2017 /предварителен/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 t="str">
        <f t="shared" si="59"/>
        <v>31.12.2017 /предварителен/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 t="str">
        <f t="shared" si="59"/>
        <v>31.12.2017 /предварителен/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 t="str">
        <f t="shared" si="59"/>
        <v>31.12.2017 /предварителен/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 t="str">
        <f t="shared" si="59"/>
        <v>31.12.2017 /предварителен/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 t="str">
        <f t="shared" si="59"/>
        <v>31.12.2017 /предварителен/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 t="str">
        <f t="shared" si="59"/>
        <v>31.12.2017 /предварителен/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 t="str">
        <f t="shared" si="59"/>
        <v>31.12.2017 /предварителен/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 t="str">
        <f t="shared" si="59"/>
        <v>31.12.2017 /предварителен/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 t="str">
        <f t="shared" si="59"/>
        <v>31.12.2017 /предварителен/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555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 t="str">
        <f t="shared" si="59"/>
        <v>31.12.2017 /предварителен/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 t="str">
        <f t="shared" si="59"/>
        <v>31.12.2017 /предварителен/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 t="str">
        <f t="shared" si="59"/>
        <v>31.12.2017 /предварителен/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 t="str">
        <f t="shared" si="59"/>
        <v>31.12.2017 /предварителен/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 t="str">
        <f t="shared" si="59"/>
        <v>31.12.2017 /предварителен/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 t="str">
        <f t="shared" si="59"/>
        <v>31.12.2017 /предварителен/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 t="str">
        <f t="shared" si="59"/>
        <v>31.12.2017 /предварителен/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 t="str">
        <f t="shared" si="59"/>
        <v>31.12.2017 /предварителен/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 t="str">
        <f t="shared" si="59"/>
        <v>31.12.2017 /предварителен/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 t="str">
        <f t="shared" si="59"/>
        <v>31.12.2017 /предварителен/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 t="str">
        <f t="shared" si="59"/>
        <v>31.12.2017 /предварителен/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 t="str">
        <f t="shared" si="59"/>
        <v>31.12.2017 /предварителен/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 t="str">
        <f t="shared" si="59"/>
        <v>31.12.2017 /предварителен/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 t="str">
        <f t="shared" si="59"/>
        <v>31.12.2017 /предварителен/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 t="str">
        <f t="shared" si="59"/>
        <v>31.12.2017 /предварителен/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 t="str">
        <f t="shared" si="59"/>
        <v>31.12.2017 /предварителен/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 t="str">
        <f t="shared" si="59"/>
        <v>31.12.2017 /предварителен/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 t="str">
        <f t="shared" si="59"/>
        <v>31.12.2017 /предварителен/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 t="str">
        <f t="shared" si="59"/>
        <v>31.12.2017 /предварителен/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 t="str">
        <f t="shared" si="59"/>
        <v>31.12.2017 /предварителен/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 t="str">
        <f t="shared" si="59"/>
        <v>31.12.2017 /предварителен/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555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 t="str">
        <f t="shared" si="59"/>
        <v>31.12.2017 /предварителен/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1299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 t="str">
        <f t="shared" si="59"/>
        <v>31.12.2017 /предварителен/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1275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 t="str">
        <f t="shared" si="59"/>
        <v>31.12.2017 /предварителен/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 t="str">
        <f t="shared" si="59"/>
        <v>31.12.2017 /предварителен/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24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 t="str">
        <f t="shared" si="59"/>
        <v>31.12.2017 /предварителен/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12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 t="str">
        <f t="shared" si="59"/>
        <v>31.12.2017 /предварителен/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12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 t="str">
        <f t="shared" si="59"/>
        <v>31.12.2017 /предварителен/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 t="str">
        <f t="shared" si="59"/>
        <v>31.12.2017 /предварителен/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 t="str">
        <f t="shared" si="59"/>
        <v>31.12.2017 /предварителен/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 t="str">
        <f t="shared" si="59"/>
        <v>31.12.2017 /предварителен/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 t="str">
        <f t="shared" si="59"/>
        <v>31.12.2017 /предварителен/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 t="str">
        <f t="shared" si="59"/>
        <v>31.12.2017 /предварителен/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4694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 t="str">
        <f t="shared" si="59"/>
        <v>31.12.2017 /предварителен/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2724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 t="str">
        <f t="shared" si="59"/>
        <v>31.12.2017 /предварителен/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111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 t="str">
        <f t="shared" si="59"/>
        <v>31.12.2017 /предварителен/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8729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 t="str">
        <f t="shared" si="59"/>
        <v>31.12.2017 /предварителен/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1051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 t="str">
        <f t="shared" si="59"/>
        <v>31.12.2017 /предварителен/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1195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 t="str">
        <f t="shared" si="59"/>
        <v>31.12.2017 /предварителен/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35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 t="str">
        <f t="shared" si="59"/>
        <v>31.12.2017 /предварителен/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 t="str">
        <f t="shared" si="59"/>
        <v>31.12.2017 /предварителен/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1160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 t="str">
        <f t="shared" si="59"/>
        <v>31.12.2017 /предварителен/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259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 t="str">
        <f t="shared" si="59"/>
        <v>31.12.2017 /предварителен/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259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 t="str">
        <f t="shared" si="59"/>
        <v>31.12.2017 /предварителен/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 t="str">
        <f t="shared" si="59"/>
        <v>31.12.2017 /предварителен/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 t="str">
        <f t="shared" si="59"/>
        <v>31.12.2017 /предварителен/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 t="str">
        <f t="shared" si="59"/>
        <v>31.12.2017 /предварителен/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2558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 t="str">
        <f t="shared" si="59"/>
        <v>31.12.2017 /предварителен/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 t="str">
        <f t="shared" si="59"/>
        <v>31.12.2017 /предварителен/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2558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 t="str">
        <f t="shared" si="59"/>
        <v>31.12.2017 /предварителен/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 t="str">
        <f t="shared" si="59"/>
        <v>31.12.2017 /предварителен/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 t="str">
        <f t="shared" si="59"/>
        <v>31.12.2017 /предварителен/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10320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 t="str">
        <f t="shared" si="59"/>
        <v>31.12.2017 /предварителен/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5196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 t="str">
        <f aca="true" t="shared" si="62" ref="C1040:C1103">endDate</f>
        <v>31.12.2017 /предварителен/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3406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 t="str">
        <f t="shared" si="62"/>
        <v>31.12.2017 /предварителен/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90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 t="str">
        <f t="shared" si="62"/>
        <v>31.12.2017 /предварителен/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830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 t="str">
        <f t="shared" si="62"/>
        <v>31.12.2017 /предварителен/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208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 t="str">
        <f t="shared" si="62"/>
        <v>31.12.2017 /предварителен/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 t="str">
        <f t="shared" si="62"/>
        <v>31.12.2017 /предварителен/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53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 t="str">
        <f t="shared" si="62"/>
        <v>31.12.2017 /предварителен/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155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 t="str">
        <f t="shared" si="62"/>
        <v>31.12.2017 /предварителен/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590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 t="str">
        <f t="shared" si="62"/>
        <v>31.12.2017 /предварителен/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 t="str">
        <f t="shared" si="62"/>
        <v>31.12.2017 /предварителен/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14354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 t="str">
        <f t="shared" si="62"/>
        <v>31.12.2017 /предварителен/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24134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 t="str">
        <f t="shared" si="62"/>
        <v>31.12.2017 /предварителен/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 t="str">
        <f t="shared" si="62"/>
        <v>31.12.2017 /предварителен/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 t="str">
        <f t="shared" si="62"/>
        <v>31.12.2017 /предварителен/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 t="str">
        <f t="shared" si="62"/>
        <v>31.12.2017 /предварителен/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 t="str">
        <f t="shared" si="62"/>
        <v>31.12.2017 /предварителен/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 t="str">
        <f t="shared" si="62"/>
        <v>31.12.2017 /предварителен/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 t="str">
        <f t="shared" si="62"/>
        <v>31.12.2017 /предварителен/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 t="str">
        <f t="shared" si="62"/>
        <v>31.12.2017 /предварителен/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 t="str">
        <f t="shared" si="62"/>
        <v>31.12.2017 /предварителен/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 t="str">
        <f t="shared" si="62"/>
        <v>31.12.2017 /предварителен/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 t="str">
        <f t="shared" si="62"/>
        <v>31.12.2017 /предварителен/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 t="str">
        <f t="shared" si="62"/>
        <v>31.12.2017 /предварителен/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 t="str">
        <f t="shared" si="62"/>
        <v>31.12.2017 /предварителен/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 t="str">
        <f t="shared" si="62"/>
        <v>31.12.2017 /предварителен/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 t="str">
        <f t="shared" si="62"/>
        <v>31.12.2017 /предварителен/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 t="str">
        <f t="shared" si="62"/>
        <v>31.12.2017 /предварителен/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 t="str">
        <f t="shared" si="62"/>
        <v>31.12.2017 /предварителен/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1195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 t="str">
        <f t="shared" si="62"/>
        <v>31.12.2017 /предварителен/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35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 t="str">
        <f t="shared" si="62"/>
        <v>31.12.2017 /предварителен/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 t="str">
        <f t="shared" si="62"/>
        <v>31.12.2017 /предварителен/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1160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 t="str">
        <f t="shared" si="62"/>
        <v>31.12.2017 /предварителен/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259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 t="str">
        <f t="shared" si="62"/>
        <v>31.12.2017 /предварителен/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259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 t="str">
        <f t="shared" si="62"/>
        <v>31.12.2017 /предварителен/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 t="str">
        <f t="shared" si="62"/>
        <v>31.12.2017 /предварителен/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 t="str">
        <f t="shared" si="62"/>
        <v>31.12.2017 /предварителен/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 t="str">
        <f t="shared" si="62"/>
        <v>31.12.2017 /предварителен/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2558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 t="str">
        <f t="shared" si="62"/>
        <v>31.12.2017 /предварителен/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 t="str">
        <f t="shared" si="62"/>
        <v>31.12.2017 /предварителен/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2558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 t="str">
        <f t="shared" si="62"/>
        <v>31.12.2017 /предварителен/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 t="str">
        <f t="shared" si="62"/>
        <v>31.12.2017 /предварителен/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 t="str">
        <f t="shared" si="62"/>
        <v>31.12.2017 /предварителен/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10320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 t="str">
        <f t="shared" si="62"/>
        <v>31.12.2017 /предварителен/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5196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 t="str">
        <f t="shared" si="62"/>
        <v>31.12.2017 /предварителен/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3406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 t="str">
        <f t="shared" si="62"/>
        <v>31.12.2017 /предварителен/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90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 t="str">
        <f t="shared" si="62"/>
        <v>31.12.2017 /предварителен/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830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 t="str">
        <f t="shared" si="62"/>
        <v>31.12.2017 /предварителен/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208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 t="str">
        <f t="shared" si="62"/>
        <v>31.12.2017 /предварителен/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 t="str">
        <f t="shared" si="62"/>
        <v>31.12.2017 /предварителен/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53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 t="str">
        <f t="shared" si="62"/>
        <v>31.12.2017 /предварителен/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155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 t="str">
        <f t="shared" si="62"/>
        <v>31.12.2017 /предварителен/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590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 t="str">
        <f t="shared" si="62"/>
        <v>31.12.2017 /предварителен/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 t="str">
        <f t="shared" si="62"/>
        <v>31.12.2017 /предварителен/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14354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 t="str">
        <f t="shared" si="62"/>
        <v>31.12.2017 /предварителен/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14354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 t="str">
        <f t="shared" si="62"/>
        <v>31.12.2017 /предварителен/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1299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 t="str">
        <f t="shared" si="62"/>
        <v>31.12.2017 /предварителен/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1275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 t="str">
        <f t="shared" si="62"/>
        <v>31.12.2017 /предварителен/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 t="str">
        <f t="shared" si="62"/>
        <v>31.12.2017 /предварителен/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24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 t="str">
        <f t="shared" si="62"/>
        <v>31.12.2017 /предварителен/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12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 t="str">
        <f t="shared" si="62"/>
        <v>31.12.2017 /предварителен/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12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 t="str">
        <f t="shared" si="62"/>
        <v>31.12.2017 /предварителен/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 t="str">
        <f t="shared" si="62"/>
        <v>31.12.2017 /предварителен/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 t="str">
        <f t="shared" si="62"/>
        <v>31.12.2017 /предварителен/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 t="str">
        <f t="shared" si="62"/>
        <v>31.12.2017 /предварителен/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 t="str">
        <f aca="true" t="shared" si="65" ref="C1104:C1167">endDate</f>
        <v>31.12.2017 /предварителен/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 t="str">
        <f t="shared" si="65"/>
        <v>31.12.2017 /предварителен/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4694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 t="str">
        <f t="shared" si="65"/>
        <v>31.12.2017 /предварителен/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2724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 t="str">
        <f t="shared" si="65"/>
        <v>31.12.2017 /предварителен/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111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 t="str">
        <f t="shared" si="65"/>
        <v>31.12.2017 /предварителен/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8729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 t="str">
        <f t="shared" si="65"/>
        <v>31.12.2017 /предварителен/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1051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 t="str">
        <f t="shared" si="65"/>
        <v>31.12.2017 /предварителен/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 t="str">
        <f t="shared" si="65"/>
        <v>31.12.2017 /предварителен/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 t="str">
        <f t="shared" si="65"/>
        <v>31.12.2017 /предварителен/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 t="str">
        <f t="shared" si="65"/>
        <v>31.12.2017 /предварителен/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 t="str">
        <f t="shared" si="65"/>
        <v>31.12.2017 /предварителен/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 t="str">
        <f t="shared" si="65"/>
        <v>31.12.2017 /предварителен/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 t="str">
        <f t="shared" si="65"/>
        <v>31.12.2017 /предварителен/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 t="str">
        <f t="shared" si="65"/>
        <v>31.12.2017 /предварителен/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 t="str">
        <f t="shared" si="65"/>
        <v>31.12.2017 /предварителен/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 t="str">
        <f t="shared" si="65"/>
        <v>31.12.2017 /предварителен/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 t="str">
        <f t="shared" si="65"/>
        <v>31.12.2017 /предварителен/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 t="str">
        <f t="shared" si="65"/>
        <v>31.12.2017 /предварителен/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 t="str">
        <f t="shared" si="65"/>
        <v>31.12.2017 /предварителен/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 t="str">
        <f t="shared" si="65"/>
        <v>31.12.2017 /предварителен/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 t="str">
        <f t="shared" si="65"/>
        <v>31.12.2017 /предварителен/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 t="str">
        <f t="shared" si="65"/>
        <v>31.12.2017 /предварителен/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 t="str">
        <f t="shared" si="65"/>
        <v>31.12.2017 /предварителен/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 t="str">
        <f t="shared" si="65"/>
        <v>31.12.2017 /предварителен/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 t="str">
        <f t="shared" si="65"/>
        <v>31.12.2017 /предварителен/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 t="str">
        <f t="shared" si="65"/>
        <v>31.12.2017 /предварителен/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 t="str">
        <f t="shared" si="65"/>
        <v>31.12.2017 /предварителен/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 t="str">
        <f t="shared" si="65"/>
        <v>31.12.2017 /предварителен/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 t="str">
        <f t="shared" si="65"/>
        <v>31.12.2017 /предварителен/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 t="str">
        <f t="shared" si="65"/>
        <v>31.12.2017 /предварителен/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 t="str">
        <f t="shared" si="65"/>
        <v>31.12.2017 /предварителен/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 t="str">
        <f t="shared" si="65"/>
        <v>31.12.2017 /предварителен/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 t="str">
        <f t="shared" si="65"/>
        <v>31.12.2017 /предварителен/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9780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 t="str">
        <f t="shared" si="65"/>
        <v>31.12.2017 /предварителен/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 t="str">
        <f t="shared" si="65"/>
        <v>31.12.2017 /предварителен/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 t="str">
        <f t="shared" si="65"/>
        <v>31.12.2017 /предварителен/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 t="str">
        <f t="shared" si="65"/>
        <v>31.12.2017 /предварителен/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 t="str">
        <f t="shared" si="65"/>
        <v>31.12.2017 /предварителен/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 t="str">
        <f t="shared" si="65"/>
        <v>31.12.2017 /предварителен/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 t="str">
        <f t="shared" si="65"/>
        <v>31.12.2017 /предварителен/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 t="str">
        <f t="shared" si="65"/>
        <v>31.12.2017 /предварителен/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 t="str">
        <f t="shared" si="65"/>
        <v>31.12.2017 /предварителен/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 t="str">
        <f t="shared" si="65"/>
        <v>31.12.2017 /предварителен/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 t="str">
        <f t="shared" si="65"/>
        <v>31.12.2017 /предварителен/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 t="str">
        <f t="shared" si="65"/>
        <v>31.12.2017 /предварителен/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 t="str">
        <f t="shared" si="65"/>
        <v>31.12.2017 /предварителен/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 t="str">
        <f t="shared" si="65"/>
        <v>31.12.2017 /предварителен/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 t="str">
        <f t="shared" si="65"/>
        <v>31.12.2017 /предварителен/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 t="str">
        <f t="shared" si="65"/>
        <v>31.12.2017 /предварителен/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 t="str">
        <f t="shared" si="65"/>
        <v>31.12.2017 /предварителен/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 t="str">
        <f t="shared" si="65"/>
        <v>31.12.2017 /предварителен/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 t="str">
        <f t="shared" si="65"/>
        <v>31.12.2017 /предварителен/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 t="str">
        <f t="shared" si="65"/>
        <v>31.12.2017 /предварителен/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 t="str">
        <f t="shared" si="65"/>
        <v>31.12.2017 /предварителен/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 t="str">
        <f t="shared" si="65"/>
        <v>31.12.2017 /предварителен/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 t="str">
        <f t="shared" si="65"/>
        <v>31.12.2017 /предварителен/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 t="str">
        <f t="shared" si="65"/>
        <v>31.12.2017 /предварителен/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 t="str">
        <f t="shared" si="65"/>
        <v>31.12.2017 /предварителен/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 t="str">
        <f t="shared" si="65"/>
        <v>31.12.2017 /предварителен/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 t="str">
        <f t="shared" si="65"/>
        <v>31.12.2017 /предварителен/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 t="str">
        <f t="shared" si="65"/>
        <v>31.12.2017 /предварителен/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 t="str">
        <f t="shared" si="65"/>
        <v>31.12.2017 /предварителен/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 t="str">
        <f t="shared" si="65"/>
        <v>31.12.2017 /предварителен/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 t="str">
        <f t="shared" si="65"/>
        <v>31.12.2017 /предварителен/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 t="str">
        <f aca="true" t="shared" si="68" ref="C1168:C1195">endDate</f>
        <v>31.12.2017 /предварителен/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 t="str">
        <f t="shared" si="68"/>
        <v>31.12.2017 /предварителен/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 t="str">
        <f t="shared" si="68"/>
        <v>31.12.2017 /предварителен/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 t="str">
        <f t="shared" si="68"/>
        <v>31.12.2017 /предварителен/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 t="str">
        <f t="shared" si="68"/>
        <v>31.12.2017 /предварителен/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 t="str">
        <f t="shared" si="68"/>
        <v>31.12.2017 /предварителен/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 t="str">
        <f t="shared" si="68"/>
        <v>31.12.2017 /предварителен/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 t="str">
        <f t="shared" si="68"/>
        <v>31.12.2017 /предварителен/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 t="str">
        <f t="shared" si="68"/>
        <v>31.12.2017 /предварителен/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 t="str">
        <f t="shared" si="68"/>
        <v>31.12.2017 /предварителен/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 t="str">
        <f t="shared" si="68"/>
        <v>31.12.2017 /предварителен/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 t="str">
        <f t="shared" si="68"/>
        <v>31.12.2017 /предварителен/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 t="str">
        <f t="shared" si="68"/>
        <v>31.12.2017 /предварителен/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 t="str">
        <f t="shared" si="68"/>
        <v>31.12.2017 /предварителен/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 t="str">
        <f t="shared" si="68"/>
        <v>31.12.2017 /предварителен/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 t="str">
        <f t="shared" si="68"/>
        <v>31.12.2017 /предварителен/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 t="str">
        <f t="shared" si="68"/>
        <v>31.12.2017 /предварителен/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 t="str">
        <f t="shared" si="68"/>
        <v>31.12.2017 /предварителен/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 t="str">
        <f t="shared" si="68"/>
        <v>31.12.2017 /предварителен/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 t="str">
        <f t="shared" si="68"/>
        <v>31.12.2017 /предварителен/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 t="str">
        <f t="shared" si="68"/>
        <v>31.12.2017 /предварителен/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 t="str">
        <f t="shared" si="68"/>
        <v>31.12.2017 /предварителен/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 t="str">
        <f t="shared" si="68"/>
        <v>31.12.2017 /предварителен/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 t="str">
        <f t="shared" si="68"/>
        <v>31.12.2017 /предварителен/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 t="str">
        <f t="shared" si="68"/>
        <v>31.12.2017 /предварителен/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 t="str">
        <f t="shared" si="68"/>
        <v>31.12.2017 /предварителен/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 t="str">
        <f t="shared" si="68"/>
        <v>31.12.2017 /предварителен/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 t="str">
        <f t="shared" si="68"/>
        <v>31.12.2017 /предварителен/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 t="str">
        <f aca="true" t="shared" si="71" ref="C1197:C1228">endDate</f>
        <v>31.12.2017 /предварителен/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 t="str">
        <f t="shared" si="71"/>
        <v>31.12.2017 /предварителен/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 t="str">
        <f t="shared" si="71"/>
        <v>31.12.2017 /предварителен/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 t="str">
        <f t="shared" si="71"/>
        <v>31.12.2017 /предварителен/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 t="str">
        <f t="shared" si="71"/>
        <v>31.12.2017 /предварителен/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 t="str">
        <f t="shared" si="71"/>
        <v>31.12.2017 /предварителен/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 t="str">
        <f t="shared" si="71"/>
        <v>31.12.2017 /предварителен/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 t="str">
        <f t="shared" si="71"/>
        <v>31.12.2017 /предварителен/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 t="str">
        <f t="shared" si="71"/>
        <v>31.12.2017 /предварителен/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 t="str">
        <f t="shared" si="71"/>
        <v>31.12.2017 /предварителен/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 t="str">
        <f t="shared" si="71"/>
        <v>31.12.2017 /предварителен/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 t="str">
        <f t="shared" si="71"/>
        <v>31.12.2017 /предварителен/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 t="str">
        <f t="shared" si="71"/>
        <v>31.12.2017 /предварителен/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 t="str">
        <f t="shared" si="71"/>
        <v>31.12.2017 /предварителен/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 t="str">
        <f t="shared" si="71"/>
        <v>31.12.2017 /предварителен/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 t="str">
        <f t="shared" si="71"/>
        <v>31.12.2017 /предварителен/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 t="str">
        <f t="shared" si="71"/>
        <v>31.12.2017 /предварителен/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 t="str">
        <f t="shared" si="71"/>
        <v>31.12.2017 /предварителен/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 t="str">
        <f t="shared" si="71"/>
        <v>31.12.2017 /предварителен/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 t="str">
        <f t="shared" si="71"/>
        <v>31.12.2017 /предварителен/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 t="str">
        <f t="shared" si="71"/>
        <v>31.12.2017 /предварителен/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 t="str">
        <f t="shared" si="71"/>
        <v>31.12.2017 /предварителен/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 t="str">
        <f t="shared" si="71"/>
        <v>31.12.2017 /предварителен/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 t="str">
        <f t="shared" si="71"/>
        <v>31.12.2017 /предварителен/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 t="str">
        <f t="shared" si="71"/>
        <v>31.12.2017 /предварителен/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 t="str">
        <f t="shared" si="71"/>
        <v>31.12.2017 /предварителен/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 t="str">
        <f t="shared" si="71"/>
        <v>31.12.2017 /предварителен/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 t="str">
        <f t="shared" si="71"/>
        <v>31.12.2017 /предварителен/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 t="str">
        <f t="shared" si="71"/>
        <v>31.12.2017 /предварителен/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 t="str">
        <f t="shared" si="71"/>
        <v>31.12.2017 /предварителен/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 t="str">
        <f t="shared" si="71"/>
        <v>31.12.2017 /предварителен/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 t="str">
        <f t="shared" si="71"/>
        <v>31.12.2017 /предварителен/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 t="str">
        <f aca="true" t="shared" si="74" ref="C1229:C1260">endDate</f>
        <v>31.12.2017 /предварителен/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 t="str">
        <f t="shared" si="74"/>
        <v>31.12.2017 /предварителен/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 t="str">
        <f t="shared" si="74"/>
        <v>31.12.2017 /предварителен/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 t="str">
        <f t="shared" si="74"/>
        <v>31.12.2017 /предварителен/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 t="str">
        <f t="shared" si="74"/>
        <v>31.12.2017 /предварителен/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 t="str">
        <f t="shared" si="74"/>
        <v>31.12.2017 /предварителен/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 t="str">
        <f t="shared" si="74"/>
        <v>31.12.2017 /предварителен/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 t="str">
        <f t="shared" si="74"/>
        <v>31.12.2017 /предварителен/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 t="str">
        <f t="shared" si="74"/>
        <v>31.12.2017 /предварителен/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 t="str">
        <f t="shared" si="74"/>
        <v>31.12.2017 /предварителен/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 t="str">
        <f t="shared" si="74"/>
        <v>31.12.2017 /предварителен/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 t="str">
        <f t="shared" si="74"/>
        <v>31.12.2017 /предварителен/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 t="str">
        <f t="shared" si="74"/>
        <v>31.12.2017 /предварителен/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 t="str">
        <f t="shared" si="74"/>
        <v>31.12.2017 /предварителен/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 t="str">
        <f t="shared" si="74"/>
        <v>31.12.2017 /предварителен/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 t="str">
        <f t="shared" si="74"/>
        <v>31.12.2017 /предварителен/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 t="str">
        <f t="shared" si="74"/>
        <v>31.12.2017 /предварителен/</v>
      </c>
      <c r="D1245" s="99" t="s">
        <v>772</v>
      </c>
      <c r="E1245" s="99">
        <v>4</v>
      </c>
      <c r="F1245" s="99" t="s">
        <v>762</v>
      </c>
      <c r="H1245" s="484">
        <f>'Справка 8'!F20</f>
        <v>4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 t="str">
        <f t="shared" si="74"/>
        <v>31.12.2017 /предварителен/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 t="str">
        <f t="shared" si="74"/>
        <v>31.12.2017 /предварителен/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 t="str">
        <f t="shared" si="74"/>
        <v>31.12.2017 /предварителен/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 t="str">
        <f t="shared" si="74"/>
        <v>31.12.2017 /предварителен/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 t="str">
        <f t="shared" si="74"/>
        <v>31.12.2017 /предварителен/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 t="str">
        <f t="shared" si="74"/>
        <v>31.12.2017 /предварителен/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 t="str">
        <f t="shared" si="74"/>
        <v>31.12.2017 /предварителен/</v>
      </c>
      <c r="D1252" s="99" t="s">
        <v>786</v>
      </c>
      <c r="E1252" s="99">
        <v>4</v>
      </c>
      <c r="F1252" s="99" t="s">
        <v>771</v>
      </c>
      <c r="H1252" s="484">
        <f>'Справка 8'!F27</f>
        <v>4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 t="str">
        <f t="shared" si="74"/>
        <v>31.12.2017 /предварителен/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 t="str">
        <f t="shared" si="74"/>
        <v>31.12.2017 /предварителен/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 t="str">
        <f t="shared" si="74"/>
        <v>31.12.2017 /предварителен/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 t="str">
        <f t="shared" si="74"/>
        <v>31.12.2017 /предварителен/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 t="str">
        <f t="shared" si="74"/>
        <v>31.12.2017 /предварителен/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 t="str">
        <f t="shared" si="74"/>
        <v>31.12.2017 /предварителен/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 t="str">
        <f t="shared" si="74"/>
        <v>31.12.2017 /предварителен/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 t="str">
        <f t="shared" si="74"/>
        <v>31.12.2017 /предварителен/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 t="str">
        <f aca="true" t="shared" si="77" ref="C1261:C1294">endDate</f>
        <v>31.12.2017 /предварителен/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 t="str">
        <f t="shared" si="77"/>
        <v>31.12.2017 /предварителен/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 t="str">
        <f t="shared" si="77"/>
        <v>31.12.2017 /предварителен/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 t="str">
        <f t="shared" si="77"/>
        <v>31.12.2017 /предварителен/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 t="str">
        <f t="shared" si="77"/>
        <v>31.12.2017 /предварителен/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 t="str">
        <f t="shared" si="77"/>
        <v>31.12.2017 /предварителен/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 t="str">
        <f t="shared" si="77"/>
        <v>31.12.2017 /предварителен/</v>
      </c>
      <c r="D1267" s="99" t="s">
        <v>763</v>
      </c>
      <c r="E1267" s="99">
        <v>6</v>
      </c>
      <c r="F1267" s="99" t="s">
        <v>762</v>
      </c>
      <c r="H1267" s="484">
        <f>'Справка 8'!H13</f>
        <v>54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 t="str">
        <f t="shared" si="77"/>
        <v>31.12.2017 /предварителен/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 t="str">
        <f t="shared" si="77"/>
        <v>31.12.2017 /предварителен/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 t="str">
        <f t="shared" si="77"/>
        <v>31.12.2017 /предварителен/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 t="str">
        <f t="shared" si="77"/>
        <v>31.12.2017 /предварителен/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 t="str">
        <f t="shared" si="77"/>
        <v>31.12.2017 /предварителен/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 t="str">
        <f t="shared" si="77"/>
        <v>31.12.2017 /предварителен/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 t="str">
        <f t="shared" si="77"/>
        <v>31.12.2017 /предварителен/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 t="str">
        <f t="shared" si="77"/>
        <v>31.12.2017 /предварителен/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 t="str">
        <f t="shared" si="77"/>
        <v>31.12.2017 /предварителен/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 t="str">
        <f t="shared" si="77"/>
        <v>31.12.2017 /предварителен/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 t="str">
        <f t="shared" si="77"/>
        <v>31.12.2017 /предварителен/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 t="str">
        <f t="shared" si="77"/>
        <v>31.12.2017 /предварителен/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 t="str">
        <f t="shared" si="77"/>
        <v>31.12.2017 /предварителен/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 t="str">
        <f t="shared" si="77"/>
        <v>31.12.2017 /предварителен/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 t="str">
        <f t="shared" si="77"/>
        <v>31.12.2017 /предварителен/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 t="str">
        <f t="shared" si="77"/>
        <v>31.12.2017 /предварителен/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 t="str">
        <f t="shared" si="77"/>
        <v>31.12.2017 /предварителен/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 t="str">
        <f t="shared" si="77"/>
        <v>31.12.2017 /предварителен/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 t="str">
        <f t="shared" si="77"/>
        <v>31.12.2017 /предварителен/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 t="str">
        <f t="shared" si="77"/>
        <v>31.12.2017 /предварителен/</v>
      </c>
      <c r="D1287" s="99" t="s">
        <v>772</v>
      </c>
      <c r="E1287" s="99">
        <v>7</v>
      </c>
      <c r="F1287" s="99" t="s">
        <v>762</v>
      </c>
      <c r="H1287" s="484">
        <f>'Справка 8'!I20</f>
        <v>4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 t="str">
        <f t="shared" si="77"/>
        <v>31.12.2017 /предварителен/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 t="str">
        <f t="shared" si="77"/>
        <v>31.12.2017 /предварителен/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 t="str">
        <f t="shared" si="77"/>
        <v>31.12.2017 /предварителен/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 t="str">
        <f t="shared" si="77"/>
        <v>31.12.2017 /предварителен/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 t="str">
        <f t="shared" si="77"/>
        <v>31.12.2017 /предварителен/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 t="str">
        <f t="shared" si="77"/>
        <v>31.12.2017 /предварителен/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 t="str">
        <f t="shared" si="77"/>
        <v>31.12.2017 /предварителен/</v>
      </c>
      <c r="D1294" s="99" t="s">
        <v>786</v>
      </c>
      <c r="E1294" s="99">
        <v>7</v>
      </c>
      <c r="F1294" s="99" t="s">
        <v>771</v>
      </c>
      <c r="H1294" s="484">
        <f>'Справка 8'!I27</f>
        <v>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3" sqref="A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/предварителен/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976</v>
      </c>
      <c r="D12" s="187">
        <v>976</v>
      </c>
      <c r="E12" s="84" t="s">
        <v>25</v>
      </c>
      <c r="F12" s="87" t="s">
        <v>26</v>
      </c>
      <c r="G12" s="188">
        <v>7638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5341</v>
      </c>
      <c r="D13" s="187">
        <v>5499</v>
      </c>
      <c r="E13" s="84" t="s">
        <v>821</v>
      </c>
      <c r="F13" s="87" t="s">
        <v>29</v>
      </c>
      <c r="G13" s="188">
        <v>7638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15342</v>
      </c>
      <c r="D14" s="187">
        <v>15428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217</v>
      </c>
      <c r="D15" s="187">
        <v>229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107</v>
      </c>
      <c r="D16" s="187">
        <v>107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65</v>
      </c>
      <c r="D17" s="187">
        <v>71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904</v>
      </c>
      <c r="D18" s="187">
        <v>605</v>
      </c>
      <c r="E18" s="468" t="s">
        <v>47</v>
      </c>
      <c r="F18" s="467" t="s">
        <v>48</v>
      </c>
      <c r="G18" s="578">
        <f>G12+G15+G16+G17</f>
        <v>7638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22952</v>
      </c>
      <c r="D20" s="567">
        <f>SUM(D12:D19)</f>
        <v>22915</v>
      </c>
      <c r="E20" s="84" t="s">
        <v>54</v>
      </c>
      <c r="F20" s="87" t="s">
        <v>55</v>
      </c>
      <c r="G20" s="188">
        <v>19490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4358</v>
      </c>
      <c r="H21" s="187">
        <v>4496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11486</v>
      </c>
      <c r="H22" s="583">
        <f>SUM(H23:H25)</f>
        <v>11487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764</v>
      </c>
      <c r="H23" s="187">
        <v>764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19</v>
      </c>
      <c r="D25" s="187">
        <v>11</v>
      </c>
      <c r="E25" s="84" t="s">
        <v>73</v>
      </c>
      <c r="F25" s="87" t="s">
        <v>74</v>
      </c>
      <c r="G25" s="188">
        <v>10722</v>
      </c>
      <c r="H25" s="187">
        <v>10723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35334</v>
      </c>
      <c r="H26" s="567">
        <f>H20+H21+H22</f>
        <v>35473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19</v>
      </c>
      <c r="D28" s="567">
        <f>SUM(D24:D27)</f>
        <v>11</v>
      </c>
      <c r="E28" s="193" t="s">
        <v>84</v>
      </c>
      <c r="F28" s="87" t="s">
        <v>85</v>
      </c>
      <c r="G28" s="564">
        <f>SUM(G29:G31)</f>
        <v>-18571</v>
      </c>
      <c r="H28" s="565">
        <f>SUM(H29:H31)</f>
        <v>-18667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2465</v>
      </c>
      <c r="H29" s="187">
        <v>2369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-21036</v>
      </c>
      <c r="H30" s="187">
        <v>-21036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97</v>
      </c>
      <c r="H32" s="187">
        <v>-42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-18474</v>
      </c>
      <c r="H34" s="567">
        <f>H28+H32+H33</f>
        <v>-18709</v>
      </c>
    </row>
    <row r="35" spans="1:8" ht="15.75">
      <c r="A35" s="84" t="s">
        <v>106</v>
      </c>
      <c r="B35" s="88" t="s">
        <v>107</v>
      </c>
      <c r="C35" s="564">
        <f>SUM(C36:C39)</f>
        <v>1780</v>
      </c>
      <c r="D35" s="565">
        <f>SUM(D36:D39)</f>
        <v>1780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1780</v>
      </c>
      <c r="D36" s="187">
        <v>1780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24498</v>
      </c>
      <c r="H37" s="569">
        <f>H26+H18+H34</f>
        <v>24402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408</v>
      </c>
      <c r="H40" s="552">
        <v>403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1299</v>
      </c>
      <c r="H44" s="187">
        <v>2454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12</v>
      </c>
      <c r="H45" s="187">
        <v>154</v>
      </c>
    </row>
    <row r="46" spans="1:13" ht="15.75">
      <c r="A46" s="460" t="s">
        <v>137</v>
      </c>
      <c r="B46" s="90" t="s">
        <v>138</v>
      </c>
      <c r="C46" s="566">
        <f>C35+C40+C45</f>
        <v>1780</v>
      </c>
      <c r="D46" s="567">
        <f>D35+D40+D45</f>
        <v>1780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4694</v>
      </c>
      <c r="H48" s="187">
        <v>7041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111</v>
      </c>
      <c r="H49" s="187">
        <v>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6116</v>
      </c>
      <c r="H50" s="565">
        <f>SUM(H44:H49)</f>
        <v>9652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1073</v>
      </c>
      <c r="H52" s="187">
        <v>1073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1051</v>
      </c>
      <c r="H54" s="187">
        <v>1051</v>
      </c>
    </row>
    <row r="55" spans="1:8" ht="15.75">
      <c r="A55" s="94" t="s">
        <v>166</v>
      </c>
      <c r="B55" s="90" t="s">
        <v>167</v>
      </c>
      <c r="C55" s="465">
        <v>555</v>
      </c>
      <c r="D55" s="466">
        <v>555</v>
      </c>
      <c r="E55" s="84" t="s">
        <v>168</v>
      </c>
      <c r="F55" s="89" t="s">
        <v>169</v>
      </c>
      <c r="G55" s="188">
        <v>1540</v>
      </c>
      <c r="H55" s="187">
        <v>1817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25306</v>
      </c>
      <c r="D56" s="571">
        <f>D20+D21+D22+D28+D33+D46+D52+D54+D55</f>
        <v>25261</v>
      </c>
      <c r="E56" s="94" t="s">
        <v>825</v>
      </c>
      <c r="F56" s="93" t="s">
        <v>172</v>
      </c>
      <c r="G56" s="568">
        <f>G50+G52+G53+G54+G55</f>
        <v>9780</v>
      </c>
      <c r="H56" s="569">
        <f>H50+H52+H53+H54+H55</f>
        <v>13593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2769</v>
      </c>
      <c r="D59" s="187">
        <v>2906</v>
      </c>
      <c r="E59" s="192" t="s">
        <v>180</v>
      </c>
      <c r="F59" s="473" t="s">
        <v>181</v>
      </c>
      <c r="G59" s="188">
        <v>259</v>
      </c>
      <c r="H59" s="187">
        <v>142</v>
      </c>
    </row>
    <row r="60" spans="1:13" ht="15.75">
      <c r="A60" s="84" t="s">
        <v>178</v>
      </c>
      <c r="B60" s="86" t="s">
        <v>179</v>
      </c>
      <c r="C60" s="188">
        <v>1398</v>
      </c>
      <c r="D60" s="187">
        <v>1173</v>
      </c>
      <c r="E60" s="84" t="s">
        <v>184</v>
      </c>
      <c r="F60" s="87" t="s">
        <v>185</v>
      </c>
      <c r="G60" s="188">
        <v>2558</v>
      </c>
      <c r="H60" s="187"/>
      <c r="M60" s="92"/>
    </row>
    <row r="61" spans="1:8" ht="15.75">
      <c r="A61" s="84" t="s">
        <v>182</v>
      </c>
      <c r="B61" s="86" t="s">
        <v>183</v>
      </c>
      <c r="C61" s="188">
        <v>56</v>
      </c>
      <c r="D61" s="187">
        <v>22</v>
      </c>
      <c r="E61" s="191" t="s">
        <v>188</v>
      </c>
      <c r="F61" s="87" t="s">
        <v>189</v>
      </c>
      <c r="G61" s="564">
        <f>SUM(G62:G68)</f>
        <v>11515</v>
      </c>
      <c r="H61" s="565">
        <f>SUM(H62:H68)</f>
        <v>15314</v>
      </c>
    </row>
    <row r="62" spans="1:13" ht="15.75">
      <c r="A62" s="84" t="s">
        <v>186</v>
      </c>
      <c r="B62" s="88" t="s">
        <v>187</v>
      </c>
      <c r="C62" s="188">
        <v>672</v>
      </c>
      <c r="D62" s="187">
        <v>696</v>
      </c>
      <c r="E62" s="191" t="s">
        <v>192</v>
      </c>
      <c r="F62" s="87" t="s">
        <v>193</v>
      </c>
      <c r="G62" s="188">
        <v>1195</v>
      </c>
      <c r="H62" s="187">
        <v>1262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5196</v>
      </c>
      <c r="H63" s="187">
        <v>9500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3406</v>
      </c>
      <c r="H64" s="187">
        <v>2947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4895</v>
      </c>
      <c r="D65" s="567">
        <f>SUM(D59:D64)</f>
        <v>4797</v>
      </c>
      <c r="E65" s="84" t="s">
        <v>201</v>
      </c>
      <c r="F65" s="87" t="s">
        <v>202</v>
      </c>
      <c r="G65" s="188">
        <v>90</v>
      </c>
      <c r="H65" s="187">
        <v>65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830</v>
      </c>
      <c r="H66" s="187">
        <v>828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590</v>
      </c>
      <c r="H67" s="187">
        <v>370</v>
      </c>
    </row>
    <row r="68" spans="1:8" ht="15.75">
      <c r="A68" s="84" t="s">
        <v>206</v>
      </c>
      <c r="B68" s="86" t="s">
        <v>207</v>
      </c>
      <c r="C68" s="188">
        <v>211</v>
      </c>
      <c r="D68" s="187">
        <v>135</v>
      </c>
      <c r="E68" s="84" t="s">
        <v>212</v>
      </c>
      <c r="F68" s="87" t="s">
        <v>213</v>
      </c>
      <c r="G68" s="188">
        <v>208</v>
      </c>
      <c r="H68" s="187">
        <v>342</v>
      </c>
    </row>
    <row r="69" spans="1:8" ht="15.75">
      <c r="A69" s="84" t="s">
        <v>210</v>
      </c>
      <c r="B69" s="86" t="s">
        <v>211</v>
      </c>
      <c r="C69" s="188">
        <v>6725</v>
      </c>
      <c r="D69" s="187">
        <v>7167</v>
      </c>
      <c r="E69" s="192" t="s">
        <v>79</v>
      </c>
      <c r="F69" s="87" t="s">
        <v>216</v>
      </c>
      <c r="G69" s="188">
        <v>22</v>
      </c>
      <c r="H69" s="187">
        <v>55</v>
      </c>
    </row>
    <row r="70" spans="1:8" ht="15.75">
      <c r="A70" s="84" t="s">
        <v>214</v>
      </c>
      <c r="B70" s="86" t="s">
        <v>215</v>
      </c>
      <c r="C70" s="188">
        <v>11</v>
      </c>
      <c r="D70" s="187">
        <v>46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11556</v>
      </c>
      <c r="D71" s="187">
        <v>15594</v>
      </c>
      <c r="E71" s="461" t="s">
        <v>47</v>
      </c>
      <c r="F71" s="89" t="s">
        <v>223</v>
      </c>
      <c r="G71" s="566">
        <f>G59+G60+G61+G69+G70</f>
        <v>14354</v>
      </c>
      <c r="H71" s="567">
        <f>H59+H60+H61+H69+H70</f>
        <v>15511</v>
      </c>
    </row>
    <row r="72" spans="1:8" ht="15.75">
      <c r="A72" s="84" t="s">
        <v>221</v>
      </c>
      <c r="B72" s="86" t="s">
        <v>222</v>
      </c>
      <c r="C72" s="188">
        <v>457</v>
      </c>
      <c r="D72" s="187">
        <v>461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</v>
      </c>
      <c r="D75" s="187">
        <v>515</v>
      </c>
      <c r="E75" s="472" t="s">
        <v>160</v>
      </c>
      <c r="F75" s="89" t="s">
        <v>233</v>
      </c>
      <c r="G75" s="465">
        <v>277</v>
      </c>
      <c r="H75" s="466">
        <v>277</v>
      </c>
    </row>
    <row r="76" spans="1:8" ht="15.75">
      <c r="A76" s="469" t="s">
        <v>77</v>
      </c>
      <c r="B76" s="90" t="s">
        <v>232</v>
      </c>
      <c r="C76" s="566">
        <f>SUM(C68:C75)</f>
        <v>18965</v>
      </c>
      <c r="D76" s="567">
        <f>SUM(D68:D75)</f>
        <v>23918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4</v>
      </c>
      <c r="D79" s="565">
        <f>SUM(D80:D82)</f>
        <v>4</v>
      </c>
      <c r="E79" s="196" t="s">
        <v>824</v>
      </c>
      <c r="F79" s="93" t="s">
        <v>241</v>
      </c>
      <c r="G79" s="568">
        <f>G71+G73+G75+G77</f>
        <v>14631</v>
      </c>
      <c r="H79" s="569">
        <f>H71+H73+H75+H77</f>
        <v>15788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4</v>
      </c>
      <c r="D82" s="187">
        <v>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</v>
      </c>
      <c r="D85" s="567">
        <f>D84+D83+D79</f>
        <v>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20</v>
      </c>
      <c r="D88" s="187">
        <v>11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127</v>
      </c>
      <c r="D89" s="187">
        <v>195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147</v>
      </c>
      <c r="D92" s="567">
        <f>SUM(D88:D91)</f>
        <v>206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24011</v>
      </c>
      <c r="D94" s="571">
        <f>D65+D76+D85+D92+D93</f>
        <v>28925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49317</v>
      </c>
      <c r="D95" s="573">
        <f>D94+D56</f>
        <v>54186</v>
      </c>
      <c r="E95" s="220" t="s">
        <v>916</v>
      </c>
      <c r="F95" s="476" t="s">
        <v>268</v>
      </c>
      <c r="G95" s="572">
        <f>G37+G40+G56+G79</f>
        <v>49317</v>
      </c>
      <c r="H95" s="573">
        <f>H37+H40+H56+H79</f>
        <v>54186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43156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ТАНЯ ЦВЕТКОВА РАШКОВА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976</v>
      </c>
      <c r="C103" s="667"/>
      <c r="D103" s="667"/>
      <c r="E103" s="667"/>
      <c r="M103" s="92"/>
    </row>
    <row r="104" spans="1:5" ht="21.75" customHeight="1">
      <c r="A104" s="662"/>
      <c r="B104" s="667"/>
      <c r="C104" s="667"/>
      <c r="D104" s="667"/>
      <c r="E104" s="667"/>
    </row>
    <row r="105" spans="1:13" ht="21.75" customHeight="1">
      <c r="A105" s="662"/>
      <c r="B105" s="667" t="s">
        <v>977</v>
      </c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0" sqref="B50:H5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/предварителен/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23058</v>
      </c>
      <c r="D12" s="307">
        <v>24208</v>
      </c>
      <c r="E12" s="185" t="s">
        <v>277</v>
      </c>
      <c r="F12" s="231" t="s">
        <v>278</v>
      </c>
      <c r="G12" s="307">
        <v>32427</v>
      </c>
      <c r="H12" s="307">
        <v>34038</v>
      </c>
    </row>
    <row r="13" spans="1:8" ht="15.75">
      <c r="A13" s="185" t="s">
        <v>279</v>
      </c>
      <c r="B13" s="181" t="s">
        <v>280</v>
      </c>
      <c r="C13" s="307">
        <v>747</v>
      </c>
      <c r="D13" s="307">
        <v>754</v>
      </c>
      <c r="E13" s="185" t="s">
        <v>281</v>
      </c>
      <c r="F13" s="231" t="s">
        <v>282</v>
      </c>
      <c r="G13" s="307">
        <v>12</v>
      </c>
      <c r="H13" s="307">
        <v>37</v>
      </c>
    </row>
    <row r="14" spans="1:8" ht="15.75">
      <c r="A14" s="185" t="s">
        <v>283</v>
      </c>
      <c r="B14" s="181" t="s">
        <v>284</v>
      </c>
      <c r="C14" s="307">
        <v>1244</v>
      </c>
      <c r="D14" s="307">
        <v>1345</v>
      </c>
      <c r="E14" s="236" t="s">
        <v>285</v>
      </c>
      <c r="F14" s="231" t="s">
        <v>286</v>
      </c>
      <c r="G14" s="307">
        <v>155</v>
      </c>
      <c r="H14" s="307">
        <v>139</v>
      </c>
    </row>
    <row r="15" spans="1:8" ht="15.75">
      <c r="A15" s="185" t="s">
        <v>287</v>
      </c>
      <c r="B15" s="181" t="s">
        <v>288</v>
      </c>
      <c r="C15" s="307">
        <v>6585</v>
      </c>
      <c r="D15" s="307">
        <v>6395</v>
      </c>
      <c r="E15" s="236" t="s">
        <v>79</v>
      </c>
      <c r="F15" s="231" t="s">
        <v>289</v>
      </c>
      <c r="G15" s="307">
        <v>369</v>
      </c>
      <c r="H15" s="307">
        <v>549</v>
      </c>
    </row>
    <row r="16" spans="1:8" ht="15.75">
      <c r="A16" s="185" t="s">
        <v>290</v>
      </c>
      <c r="B16" s="181" t="s">
        <v>291</v>
      </c>
      <c r="C16" s="307">
        <v>1369</v>
      </c>
      <c r="D16" s="307">
        <v>1142</v>
      </c>
      <c r="E16" s="227" t="s">
        <v>52</v>
      </c>
      <c r="F16" s="255" t="s">
        <v>292</v>
      </c>
      <c r="G16" s="597">
        <f>SUM(G12:G15)</f>
        <v>32963</v>
      </c>
      <c r="H16" s="598">
        <f>SUM(H12:H15)</f>
        <v>34763</v>
      </c>
    </row>
    <row r="17" spans="1:8" ht="31.5">
      <c r="A17" s="185" t="s">
        <v>293</v>
      </c>
      <c r="B17" s="181" t="s">
        <v>294</v>
      </c>
      <c r="C17" s="307">
        <v>41</v>
      </c>
      <c r="D17" s="307">
        <v>225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-462</v>
      </c>
      <c r="D18" s="307">
        <v>-232</v>
      </c>
      <c r="E18" s="225" t="s">
        <v>297</v>
      </c>
      <c r="F18" s="229" t="s">
        <v>298</v>
      </c>
      <c r="G18" s="608">
        <v>277</v>
      </c>
      <c r="H18" s="609">
        <v>756</v>
      </c>
    </row>
    <row r="19" spans="1:8" ht="15.75">
      <c r="A19" s="185" t="s">
        <v>299</v>
      </c>
      <c r="B19" s="181" t="s">
        <v>300</v>
      </c>
      <c r="C19" s="307">
        <v>278</v>
      </c>
      <c r="D19" s="307">
        <v>568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202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32860</v>
      </c>
      <c r="D22" s="598">
        <f>SUM(D12:D18)+D19</f>
        <v>34405</v>
      </c>
      <c r="E22" s="185" t="s">
        <v>309</v>
      </c>
      <c r="F22" s="228" t="s">
        <v>310</v>
      </c>
      <c r="G22" s="307">
        <v>714</v>
      </c>
      <c r="H22" s="308">
        <v>794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838</v>
      </c>
      <c r="D25" s="307">
        <v>1204</v>
      </c>
      <c r="E25" s="185" t="s">
        <v>318</v>
      </c>
      <c r="F25" s="228" t="s">
        <v>319</v>
      </c>
      <c r="G25" s="307">
        <v>1</v>
      </c>
      <c r="H25" s="308">
        <v>1</v>
      </c>
    </row>
    <row r="26" spans="1:8" ht="31.5">
      <c r="A26" s="185" t="s">
        <v>320</v>
      </c>
      <c r="B26" s="228" t="s">
        <v>321</v>
      </c>
      <c r="C26" s="307">
        <v>70</v>
      </c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7">
        <v>98</v>
      </c>
      <c r="E27" s="227" t="s">
        <v>104</v>
      </c>
      <c r="F27" s="229" t="s">
        <v>326</v>
      </c>
      <c r="G27" s="597">
        <f>SUM(G22:G26)</f>
        <v>715</v>
      </c>
      <c r="H27" s="598">
        <f>SUM(H22:H26)</f>
        <v>795</v>
      </c>
    </row>
    <row r="28" spans="1:8" ht="15.75">
      <c r="A28" s="185" t="s">
        <v>79</v>
      </c>
      <c r="B28" s="228" t="s">
        <v>327</v>
      </c>
      <c r="C28" s="307">
        <v>82</v>
      </c>
      <c r="D28" s="307">
        <v>109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991</v>
      </c>
      <c r="D29" s="598">
        <f>SUM(D25:D28)</f>
        <v>1411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33851</v>
      </c>
      <c r="D31" s="604">
        <f>D29+D22</f>
        <v>35816</v>
      </c>
      <c r="E31" s="242" t="s">
        <v>800</v>
      </c>
      <c r="F31" s="257" t="s">
        <v>331</v>
      </c>
      <c r="G31" s="244">
        <f>G16+G18+G27</f>
        <v>33955</v>
      </c>
      <c r="H31" s="245">
        <f>H16+H18+H27</f>
        <v>36314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104</v>
      </c>
      <c r="D33" s="235">
        <f>IF((H31-D31)&gt;0,H31-D31,0)</f>
        <v>498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33851</v>
      </c>
      <c r="D36" s="606">
        <f>D31-D34+D35</f>
        <v>35816</v>
      </c>
      <c r="E36" s="253" t="s">
        <v>346</v>
      </c>
      <c r="F36" s="247" t="s">
        <v>347</v>
      </c>
      <c r="G36" s="258">
        <f>G35-G34+G31</f>
        <v>33955</v>
      </c>
      <c r="H36" s="259">
        <f>H35-H34+H31</f>
        <v>36314</v>
      </c>
    </row>
    <row r="37" spans="1:8" ht="15.75">
      <c r="A37" s="252" t="s">
        <v>348</v>
      </c>
      <c r="B37" s="222" t="s">
        <v>349</v>
      </c>
      <c r="C37" s="603">
        <f>IF((G36-C36)&gt;0,G36-C36,0)</f>
        <v>104</v>
      </c>
      <c r="D37" s="604">
        <f>IF((H36-D36)&gt;0,H36-D36,0)</f>
        <v>498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</v>
      </c>
      <c r="D38" s="598">
        <f>D39+D40+D41</f>
        <v>539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</v>
      </c>
      <c r="D40" s="308">
        <v>537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102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41</v>
      </c>
    </row>
    <row r="43" spans="1:8" ht="15.75">
      <c r="A43" s="224" t="s">
        <v>364</v>
      </c>
      <c r="B43" s="177" t="s">
        <v>365</v>
      </c>
      <c r="C43" s="307">
        <v>5</v>
      </c>
      <c r="D43" s="308">
        <v>1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97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42</v>
      </c>
    </row>
    <row r="45" spans="1:8" ht="16.5" thickBot="1">
      <c r="A45" s="261" t="s">
        <v>371</v>
      </c>
      <c r="B45" s="262" t="s">
        <v>372</v>
      </c>
      <c r="C45" s="599">
        <f>C36+C38+C42</f>
        <v>33955</v>
      </c>
      <c r="D45" s="600">
        <f>D36+D38+D42</f>
        <v>36355</v>
      </c>
      <c r="E45" s="261" t="s">
        <v>373</v>
      </c>
      <c r="F45" s="263" t="s">
        <v>374</v>
      </c>
      <c r="G45" s="599">
        <f>G42+G36</f>
        <v>33955</v>
      </c>
      <c r="H45" s="600">
        <f>H42+H36</f>
        <v>36355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43156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ТАНЯ ЦВЕТКОВА РАШКОВА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976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/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977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F47" sqref="F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/предварителен/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32173</v>
      </c>
      <c r="D11" s="188">
        <v>34097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-21296</v>
      </c>
      <c r="D12" s="188">
        <v>-24960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-7642</v>
      </c>
      <c r="D14" s="188">
        <v>-7147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-620</v>
      </c>
      <c r="D15" s="188">
        <v>-370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>
        <v>-4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</v>
      </c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2614</v>
      </c>
      <c r="D21" s="628">
        <f>SUM(D11:D20)</f>
        <v>1616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-1142</v>
      </c>
      <c r="D23" s="188">
        <v>-184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17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-400</v>
      </c>
      <c r="D25" s="188">
        <v>-1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2348</v>
      </c>
      <c r="D26" s="188">
        <v>3816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362</v>
      </c>
      <c r="D27" s="188">
        <v>236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1168</v>
      </c>
      <c r="D33" s="628">
        <f>SUM(D23:D32)</f>
        <v>3883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675</v>
      </c>
      <c r="D37" s="187">
        <v>196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-4260</v>
      </c>
      <c r="D38" s="188">
        <v>-4051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-19</v>
      </c>
      <c r="D39" s="188">
        <v>-114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-237</v>
      </c>
      <c r="D40" s="188">
        <v>-205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-1377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-3841</v>
      </c>
      <c r="D43" s="630">
        <f>SUM(D35:D42)</f>
        <v>-5551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-59</v>
      </c>
      <c r="D44" s="298">
        <f>D43+D33+D21</f>
        <v>-52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206</v>
      </c>
      <c r="D45" s="300">
        <v>258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147</v>
      </c>
      <c r="D46" s="302">
        <f>D45+D44</f>
        <v>206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43156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ТАНЯ ЦВЕТКОВА РАШКОВА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976</v>
      </c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977</v>
      </c>
      <c r="C61" s="667"/>
      <c r="D61" s="667"/>
      <c r="E61" s="667"/>
      <c r="F61" s="543"/>
      <c r="G61" s="44"/>
      <c r="H61" s="41"/>
    </row>
    <row r="62" spans="1:8" ht="15.75">
      <c r="A62" s="662"/>
      <c r="B62" s="667"/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21" sqref="J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/предварителен/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4496</v>
      </c>
      <c r="F13" s="553">
        <f>'1-Баланс'!H23</f>
        <v>764</v>
      </c>
      <c r="G13" s="553">
        <f>'1-Баланс'!H24</f>
        <v>0</v>
      </c>
      <c r="H13" s="554">
        <v>10722</v>
      </c>
      <c r="I13" s="553">
        <f>'1-Баланс'!H29+'1-Баланс'!H32</f>
        <v>2327</v>
      </c>
      <c r="J13" s="553">
        <f>'1-Баланс'!H30+'1-Баланс'!H33</f>
        <v>-21036</v>
      </c>
      <c r="K13" s="554"/>
      <c r="L13" s="553">
        <f>SUM(C13:K13)</f>
        <v>24401</v>
      </c>
      <c r="M13" s="555">
        <f>'1-Баланс'!H40</f>
        <v>403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7638</v>
      </c>
      <c r="D17" s="622">
        <f aca="true" t="shared" si="2" ref="D17:M17">D13+D14</f>
        <v>19490</v>
      </c>
      <c r="E17" s="622">
        <f t="shared" si="2"/>
        <v>4496</v>
      </c>
      <c r="F17" s="622">
        <f t="shared" si="2"/>
        <v>764</v>
      </c>
      <c r="G17" s="622">
        <f t="shared" si="2"/>
        <v>0</v>
      </c>
      <c r="H17" s="622">
        <f t="shared" si="2"/>
        <v>10722</v>
      </c>
      <c r="I17" s="622">
        <f t="shared" si="2"/>
        <v>2327</v>
      </c>
      <c r="J17" s="622">
        <f t="shared" si="2"/>
        <v>-21036</v>
      </c>
      <c r="K17" s="622">
        <f t="shared" si="2"/>
        <v>0</v>
      </c>
      <c r="L17" s="553">
        <f t="shared" si="1"/>
        <v>24401</v>
      </c>
      <c r="M17" s="623">
        <f t="shared" si="2"/>
        <v>403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97</v>
      </c>
      <c r="J18" s="553">
        <f>+'1-Баланс'!G33</f>
        <v>0</v>
      </c>
      <c r="K18" s="554"/>
      <c r="L18" s="553">
        <f t="shared" si="1"/>
        <v>97</v>
      </c>
      <c r="M18" s="607">
        <v>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138</v>
      </c>
      <c r="J19" s="159">
        <f>J20+J21</f>
        <v>0</v>
      </c>
      <c r="K19" s="159">
        <f t="shared" si="3"/>
        <v>0</v>
      </c>
      <c r="L19" s="553">
        <f t="shared" si="1"/>
        <v>138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138</v>
      </c>
      <c r="J21" s="307"/>
      <c r="K21" s="307"/>
      <c r="L21" s="553">
        <f t="shared" si="1"/>
        <v>138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-138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-138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>
        <v>138</v>
      </c>
      <c r="F25" s="307"/>
      <c r="G25" s="307"/>
      <c r="H25" s="307"/>
      <c r="I25" s="307"/>
      <c r="J25" s="307"/>
      <c r="K25" s="307"/>
      <c r="L25" s="553">
        <f t="shared" si="1"/>
        <v>138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7638</v>
      </c>
      <c r="D31" s="622">
        <f aca="true" t="shared" si="6" ref="D31:M31">D19+D22+D23+D26+D30+D29+D17+D18</f>
        <v>19490</v>
      </c>
      <c r="E31" s="622">
        <f t="shared" si="6"/>
        <v>4358</v>
      </c>
      <c r="F31" s="622">
        <f t="shared" si="6"/>
        <v>764</v>
      </c>
      <c r="G31" s="622">
        <f t="shared" si="6"/>
        <v>0</v>
      </c>
      <c r="H31" s="622">
        <f t="shared" si="6"/>
        <v>10722</v>
      </c>
      <c r="I31" s="622">
        <f t="shared" si="6"/>
        <v>2562</v>
      </c>
      <c r="J31" s="622">
        <f t="shared" si="6"/>
        <v>-21036</v>
      </c>
      <c r="K31" s="622">
        <f t="shared" si="6"/>
        <v>0</v>
      </c>
      <c r="L31" s="553">
        <f t="shared" si="1"/>
        <v>24498</v>
      </c>
      <c r="M31" s="623">
        <f t="shared" si="6"/>
        <v>408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7638</v>
      </c>
      <c r="D34" s="556">
        <f t="shared" si="7"/>
        <v>19490</v>
      </c>
      <c r="E34" s="556">
        <f t="shared" si="7"/>
        <v>4358</v>
      </c>
      <c r="F34" s="556">
        <f t="shared" si="7"/>
        <v>764</v>
      </c>
      <c r="G34" s="556">
        <f t="shared" si="7"/>
        <v>0</v>
      </c>
      <c r="H34" s="556">
        <f t="shared" si="7"/>
        <v>10722</v>
      </c>
      <c r="I34" s="556">
        <f t="shared" si="7"/>
        <v>2562</v>
      </c>
      <c r="J34" s="556">
        <f t="shared" si="7"/>
        <v>-21036</v>
      </c>
      <c r="K34" s="556">
        <f t="shared" si="7"/>
        <v>0</v>
      </c>
      <c r="L34" s="620">
        <f t="shared" si="1"/>
        <v>24498</v>
      </c>
      <c r="M34" s="557">
        <f>M31+M32+M33</f>
        <v>408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43156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ТАНЯ ЦВЕТКОВА РАШКОВА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976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/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977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I9:I10"/>
    <mergeCell ref="J9:J10"/>
    <mergeCell ref="K8:K10"/>
    <mergeCell ref="B40:H40"/>
    <mergeCell ref="B42:H42"/>
    <mergeCell ref="B43:E43"/>
    <mergeCell ref="A8:A10"/>
    <mergeCell ref="B8:B10"/>
    <mergeCell ref="C8:C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O30" sqref="O3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/предварителен/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/>
      <c r="G11" s="320">
        <f>D11+E11-F11</f>
        <v>976</v>
      </c>
      <c r="H11" s="319"/>
      <c r="I11" s="319"/>
      <c r="J11" s="320">
        <f>G11+H11-I11</f>
        <v>976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8521</v>
      </c>
      <c r="E12" s="319">
        <v>2</v>
      </c>
      <c r="F12" s="319"/>
      <c r="G12" s="320">
        <f aca="true" t="shared" si="2" ref="G12:G41">D12+E12-F12</f>
        <v>8523</v>
      </c>
      <c r="H12" s="319"/>
      <c r="I12" s="319"/>
      <c r="J12" s="320">
        <f aca="true" t="shared" si="3" ref="J12:J41">G12+H12-I12</f>
        <v>8523</v>
      </c>
      <c r="K12" s="319">
        <v>3008</v>
      </c>
      <c r="L12" s="319">
        <v>161</v>
      </c>
      <c r="M12" s="319"/>
      <c r="N12" s="320">
        <f aca="true" t="shared" si="4" ref="N12:N41">K12+L12-M12</f>
        <v>3169</v>
      </c>
      <c r="O12" s="319"/>
      <c r="P12" s="319"/>
      <c r="Q12" s="320">
        <f t="shared" si="0"/>
        <v>3169</v>
      </c>
      <c r="R12" s="331">
        <f t="shared" si="1"/>
        <v>5354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40081</v>
      </c>
      <c r="E13" s="319">
        <v>939</v>
      </c>
      <c r="F13" s="319">
        <v>1259</v>
      </c>
      <c r="G13" s="320">
        <f t="shared" si="2"/>
        <v>39761</v>
      </c>
      <c r="H13" s="319"/>
      <c r="I13" s="319"/>
      <c r="J13" s="320">
        <f t="shared" si="3"/>
        <v>39761</v>
      </c>
      <c r="K13" s="319">
        <v>24663</v>
      </c>
      <c r="L13" s="319">
        <v>1033</v>
      </c>
      <c r="M13" s="319">
        <v>1259</v>
      </c>
      <c r="N13" s="320">
        <f t="shared" si="4"/>
        <v>24437</v>
      </c>
      <c r="O13" s="319"/>
      <c r="P13" s="319"/>
      <c r="Q13" s="320">
        <f t="shared" si="0"/>
        <v>24437</v>
      </c>
      <c r="R13" s="331">
        <f t="shared" si="1"/>
        <v>15324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604</v>
      </c>
      <c r="E14" s="319">
        <v>11</v>
      </c>
      <c r="F14" s="319"/>
      <c r="G14" s="320">
        <f t="shared" si="2"/>
        <v>615</v>
      </c>
      <c r="H14" s="319"/>
      <c r="I14" s="319"/>
      <c r="J14" s="320">
        <f t="shared" si="3"/>
        <v>615</v>
      </c>
      <c r="K14" s="319">
        <v>379</v>
      </c>
      <c r="L14" s="319">
        <v>14</v>
      </c>
      <c r="M14" s="319"/>
      <c r="N14" s="320">
        <f t="shared" si="4"/>
        <v>393</v>
      </c>
      <c r="O14" s="319"/>
      <c r="P14" s="319"/>
      <c r="Q14" s="320">
        <f t="shared" si="0"/>
        <v>393</v>
      </c>
      <c r="R14" s="331">
        <f t="shared" si="1"/>
        <v>222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565</v>
      </c>
      <c r="E15" s="319">
        <v>27</v>
      </c>
      <c r="F15" s="319"/>
      <c r="G15" s="320">
        <f t="shared" si="2"/>
        <v>592</v>
      </c>
      <c r="H15" s="319"/>
      <c r="I15" s="319"/>
      <c r="J15" s="320">
        <f t="shared" si="3"/>
        <v>592</v>
      </c>
      <c r="K15" s="319">
        <v>458</v>
      </c>
      <c r="L15" s="319">
        <v>26</v>
      </c>
      <c r="M15" s="319"/>
      <c r="N15" s="320">
        <f t="shared" si="4"/>
        <v>484</v>
      </c>
      <c r="O15" s="319"/>
      <c r="P15" s="319"/>
      <c r="Q15" s="320">
        <f t="shared" si="0"/>
        <v>484</v>
      </c>
      <c r="R15" s="331">
        <f t="shared" si="1"/>
        <v>108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129</v>
      </c>
      <c r="E16" s="319"/>
      <c r="F16" s="319"/>
      <c r="G16" s="320">
        <f t="shared" si="2"/>
        <v>129</v>
      </c>
      <c r="H16" s="319"/>
      <c r="I16" s="319"/>
      <c r="J16" s="320">
        <f t="shared" si="3"/>
        <v>129</v>
      </c>
      <c r="K16" s="319">
        <v>58</v>
      </c>
      <c r="L16" s="319">
        <v>7</v>
      </c>
      <c r="M16" s="319"/>
      <c r="N16" s="320">
        <f t="shared" si="4"/>
        <v>65</v>
      </c>
      <c r="O16" s="319"/>
      <c r="P16" s="319"/>
      <c r="Q16" s="320">
        <f t="shared" si="0"/>
        <v>65</v>
      </c>
      <c r="R16" s="331">
        <f t="shared" si="1"/>
        <v>64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605</v>
      </c>
      <c r="E17" s="319">
        <v>658</v>
      </c>
      <c r="F17" s="319">
        <v>359</v>
      </c>
      <c r="G17" s="320">
        <f t="shared" si="2"/>
        <v>904</v>
      </c>
      <c r="H17" s="319"/>
      <c r="I17" s="319"/>
      <c r="J17" s="320">
        <f t="shared" si="3"/>
        <v>904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904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51481</v>
      </c>
      <c r="E19" s="321">
        <f>SUM(E11:E18)</f>
        <v>1637</v>
      </c>
      <c r="F19" s="321">
        <f>SUM(F11:F18)</f>
        <v>1618</v>
      </c>
      <c r="G19" s="320">
        <f t="shared" si="2"/>
        <v>51500</v>
      </c>
      <c r="H19" s="321">
        <f>SUM(H11:H18)</f>
        <v>0</v>
      </c>
      <c r="I19" s="321">
        <f>SUM(I11:I18)</f>
        <v>0</v>
      </c>
      <c r="J19" s="320">
        <f t="shared" si="3"/>
        <v>51500</v>
      </c>
      <c r="K19" s="321">
        <f>SUM(K11:K18)</f>
        <v>28566</v>
      </c>
      <c r="L19" s="321">
        <f>SUM(L11:L18)</f>
        <v>1241</v>
      </c>
      <c r="M19" s="321">
        <f>SUM(M11:M18)</f>
        <v>1259</v>
      </c>
      <c r="N19" s="320">
        <f t="shared" si="4"/>
        <v>28548</v>
      </c>
      <c r="O19" s="321">
        <f>SUM(O11:O18)</f>
        <v>0</v>
      </c>
      <c r="P19" s="321">
        <f>SUM(P11:P18)</f>
        <v>0</v>
      </c>
      <c r="Q19" s="320">
        <f t="shared" si="0"/>
        <v>28548</v>
      </c>
      <c r="R19" s="331">
        <f t="shared" si="1"/>
        <v>22952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</v>
      </c>
      <c r="E24" s="319"/>
      <c r="F24" s="319"/>
      <c r="G24" s="320">
        <f t="shared" si="2"/>
        <v>62</v>
      </c>
      <c r="H24" s="319"/>
      <c r="I24" s="319"/>
      <c r="J24" s="320">
        <f t="shared" si="3"/>
        <v>62</v>
      </c>
      <c r="K24" s="319">
        <v>51</v>
      </c>
      <c r="L24" s="319">
        <v>3</v>
      </c>
      <c r="M24" s="319"/>
      <c r="N24" s="320">
        <f t="shared" si="4"/>
        <v>54</v>
      </c>
      <c r="O24" s="319"/>
      <c r="P24" s="319"/>
      <c r="Q24" s="320">
        <f t="shared" si="0"/>
        <v>54</v>
      </c>
      <c r="R24" s="331">
        <f t="shared" si="1"/>
        <v>8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>
        <v>11</v>
      </c>
      <c r="F26" s="319"/>
      <c r="G26" s="320">
        <f t="shared" si="2"/>
        <v>11</v>
      </c>
      <c r="H26" s="319"/>
      <c r="I26" s="319"/>
      <c r="J26" s="320">
        <f t="shared" si="3"/>
        <v>11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62</v>
      </c>
      <c r="E27" s="323">
        <f aca="true" t="shared" si="5" ref="E27:P27">SUM(E23:E26)</f>
        <v>11</v>
      </c>
      <c r="F27" s="323">
        <f t="shared" si="5"/>
        <v>0</v>
      </c>
      <c r="G27" s="324">
        <f t="shared" si="2"/>
        <v>73</v>
      </c>
      <c r="H27" s="323">
        <f t="shared" si="5"/>
        <v>0</v>
      </c>
      <c r="I27" s="323">
        <f t="shared" si="5"/>
        <v>0</v>
      </c>
      <c r="J27" s="324">
        <f t="shared" si="3"/>
        <v>73</v>
      </c>
      <c r="K27" s="323">
        <f t="shared" si="5"/>
        <v>51</v>
      </c>
      <c r="L27" s="323">
        <f t="shared" si="5"/>
        <v>3</v>
      </c>
      <c r="M27" s="323">
        <f t="shared" si="5"/>
        <v>0</v>
      </c>
      <c r="N27" s="324">
        <f t="shared" si="4"/>
        <v>54</v>
      </c>
      <c r="O27" s="323">
        <f t="shared" si="5"/>
        <v>0</v>
      </c>
      <c r="P27" s="323">
        <f t="shared" si="5"/>
        <v>0</v>
      </c>
      <c r="Q27" s="324">
        <f t="shared" si="0"/>
        <v>54</v>
      </c>
      <c r="R27" s="334">
        <f t="shared" si="1"/>
        <v>19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1780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1780</v>
      </c>
      <c r="H29" s="326">
        <f t="shared" si="6"/>
        <v>0</v>
      </c>
      <c r="I29" s="326">
        <f t="shared" si="6"/>
        <v>0</v>
      </c>
      <c r="J29" s="327">
        <f t="shared" si="3"/>
        <v>1780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1780</v>
      </c>
    </row>
    <row r="30" spans="1:18" ht="15.75">
      <c r="A30" s="330"/>
      <c r="B30" s="312" t="s">
        <v>108</v>
      </c>
      <c r="C30" s="143" t="s">
        <v>563</v>
      </c>
      <c r="D30" s="319">
        <v>1780</v>
      </c>
      <c r="E30" s="319"/>
      <c r="F30" s="319"/>
      <c r="G30" s="320">
        <f t="shared" si="2"/>
        <v>1780</v>
      </c>
      <c r="H30" s="319"/>
      <c r="I30" s="319"/>
      <c r="J30" s="320">
        <f t="shared" si="3"/>
        <v>1780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1780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1780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1780</v>
      </c>
      <c r="H40" s="321">
        <f t="shared" si="10"/>
        <v>0</v>
      </c>
      <c r="I40" s="321">
        <f t="shared" si="10"/>
        <v>0</v>
      </c>
      <c r="J40" s="320">
        <f t="shared" si="3"/>
        <v>1780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1780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53323</v>
      </c>
      <c r="E42" s="340">
        <f>E19+E20+E21+E27+E40+E41</f>
        <v>1648</v>
      </c>
      <c r="F42" s="340">
        <f aca="true" t="shared" si="11" ref="F42:R42">F19+F20+F21+F27+F40+F41</f>
        <v>1618</v>
      </c>
      <c r="G42" s="340">
        <f t="shared" si="11"/>
        <v>53353</v>
      </c>
      <c r="H42" s="340">
        <f t="shared" si="11"/>
        <v>0</v>
      </c>
      <c r="I42" s="340">
        <f t="shared" si="11"/>
        <v>0</v>
      </c>
      <c r="J42" s="340">
        <f t="shared" si="11"/>
        <v>53353</v>
      </c>
      <c r="K42" s="340">
        <f t="shared" si="11"/>
        <v>28617</v>
      </c>
      <c r="L42" s="340">
        <f t="shared" si="11"/>
        <v>1244</v>
      </c>
      <c r="M42" s="340">
        <f t="shared" si="11"/>
        <v>1259</v>
      </c>
      <c r="N42" s="340">
        <f t="shared" si="11"/>
        <v>28602</v>
      </c>
      <c r="O42" s="340">
        <f t="shared" si="11"/>
        <v>0</v>
      </c>
      <c r="P42" s="340">
        <f t="shared" si="11"/>
        <v>0</v>
      </c>
      <c r="Q42" s="340">
        <f t="shared" si="11"/>
        <v>28602</v>
      </c>
      <c r="R42" s="341">
        <f t="shared" si="11"/>
        <v>24751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43156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ТАНЯ ЦВЕТКОВА РАШКОВА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976</v>
      </c>
      <c r="D50" s="667"/>
      <c r="E50" s="667"/>
      <c r="F50" s="667"/>
      <c r="G50" s="543"/>
      <c r="H50" s="44"/>
      <c r="I50" s="41"/>
    </row>
    <row r="51" spans="2:9" ht="15.75">
      <c r="B51" s="662"/>
      <c r="C51" s="667"/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977</v>
      </c>
      <c r="D52" s="667"/>
      <c r="E52" s="667"/>
      <c r="F52" s="667"/>
      <c r="G52" s="543"/>
      <c r="H52" s="44"/>
      <c r="I52" s="41"/>
    </row>
    <row r="53" spans="2:9" ht="15.75">
      <c r="B53" s="662"/>
      <c r="C53" s="667"/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8">
      <selection activeCell="H95" sqref="H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/предварителен/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555</v>
      </c>
      <c r="D23" s="434"/>
      <c r="E23" s="433">
        <f t="shared" si="0"/>
        <v>555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211</v>
      </c>
      <c r="D26" s="353">
        <f>SUM(D27:D29)</f>
        <v>211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59</v>
      </c>
      <c r="D27" s="359">
        <v>59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152</v>
      </c>
      <c r="D28" s="359">
        <v>152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6725</v>
      </c>
      <c r="D30" s="359">
        <v>6725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11</v>
      </c>
      <c r="D31" s="359">
        <v>11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11556</v>
      </c>
      <c r="D32" s="359">
        <v>11556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457</v>
      </c>
      <c r="D33" s="359">
        <v>457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</v>
      </c>
      <c r="D35" s="353">
        <f>SUM(D36:D39)</f>
        <v>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3</v>
      </c>
      <c r="D36" s="359">
        <v>3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</v>
      </c>
      <c r="D40" s="353">
        <f>SUM(D41:D44)</f>
        <v>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</v>
      </c>
      <c r="D44" s="359">
        <v>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18965</v>
      </c>
      <c r="D45" s="429">
        <f>D26+D30+D31+D33+D32+D34+D35+D40</f>
        <v>18965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19520</v>
      </c>
      <c r="D46" s="435">
        <f>D45+D23+D21+D11</f>
        <v>18965</v>
      </c>
      <c r="E46" s="436">
        <f>E45+E23+E21+E11</f>
        <v>555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1299</v>
      </c>
      <c r="D54" s="129">
        <f>SUM(D55:D57)</f>
        <v>0</v>
      </c>
      <c r="E54" s="127">
        <f>C54-D54</f>
        <v>1299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1275</v>
      </c>
      <c r="D55" s="188"/>
      <c r="E55" s="127">
        <f>C55-D55</f>
        <v>1275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24</v>
      </c>
      <c r="D57" s="188"/>
      <c r="E57" s="127">
        <f t="shared" si="1"/>
        <v>24</v>
      </c>
      <c r="F57" s="187"/>
    </row>
    <row r="58" spans="1:6" ht="31.5">
      <c r="A58" s="361" t="s">
        <v>669</v>
      </c>
      <c r="B58" s="126" t="s">
        <v>670</v>
      </c>
      <c r="C58" s="129">
        <f>C59+C61</f>
        <v>12</v>
      </c>
      <c r="D58" s="129">
        <f>D59+D61</f>
        <v>0</v>
      </c>
      <c r="E58" s="127">
        <f t="shared" si="1"/>
        <v>12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12</v>
      </c>
      <c r="D59" s="188"/>
      <c r="E59" s="127">
        <f t="shared" si="1"/>
        <v>12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4694</v>
      </c>
      <c r="D65" s="188"/>
      <c r="E65" s="127">
        <f t="shared" si="1"/>
        <v>4694</v>
      </c>
      <c r="F65" s="187"/>
    </row>
    <row r="66" spans="1:6" ht="15.75">
      <c r="A66" s="361" t="s">
        <v>682</v>
      </c>
      <c r="B66" s="126" t="s">
        <v>683</v>
      </c>
      <c r="C66" s="188">
        <v>2724</v>
      </c>
      <c r="D66" s="188"/>
      <c r="E66" s="127">
        <f t="shared" si="1"/>
        <v>2724</v>
      </c>
      <c r="F66" s="187"/>
    </row>
    <row r="67" spans="1:6" ht="15.75">
      <c r="A67" s="361" t="s">
        <v>684</v>
      </c>
      <c r="B67" s="126" t="s">
        <v>685</v>
      </c>
      <c r="C67" s="188">
        <v>111</v>
      </c>
      <c r="D67" s="188"/>
      <c r="E67" s="127">
        <f t="shared" si="1"/>
        <v>111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8729</v>
      </c>
      <c r="D68" s="426">
        <f>D54+D58+D63+D64+D65+D66</f>
        <v>0</v>
      </c>
      <c r="E68" s="427">
        <f t="shared" si="1"/>
        <v>8729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1051</v>
      </c>
      <c r="D70" s="188"/>
      <c r="E70" s="127">
        <f t="shared" si="1"/>
        <v>1051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1195</v>
      </c>
      <c r="D73" s="128">
        <f>SUM(D74:D76)</f>
        <v>1195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35</v>
      </c>
      <c r="D74" s="188">
        <v>35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1160</v>
      </c>
      <c r="D76" s="188">
        <v>1160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259</v>
      </c>
      <c r="D77" s="129">
        <f>D78+D80</f>
        <v>259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259</v>
      </c>
      <c r="D78" s="188">
        <v>259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2558</v>
      </c>
      <c r="D82" s="129">
        <f>SUM(D83:D86)</f>
        <v>2558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2558</v>
      </c>
      <c r="D84" s="188">
        <v>2558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10320</v>
      </c>
      <c r="D87" s="125">
        <f>SUM(D88:D92)+D96</f>
        <v>10320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5196</v>
      </c>
      <c r="D88" s="188">
        <v>5196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3406</v>
      </c>
      <c r="D89" s="188">
        <v>3406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90</v>
      </c>
      <c r="D90" s="188">
        <v>90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830</v>
      </c>
      <c r="D91" s="188">
        <v>830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208</v>
      </c>
      <c r="D92" s="129">
        <f>SUM(D93:D95)</f>
        <v>208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53</v>
      </c>
      <c r="D94" s="188">
        <v>53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155</v>
      </c>
      <c r="D95" s="188">
        <v>155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590</v>
      </c>
      <c r="D96" s="188">
        <v>590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22</v>
      </c>
      <c r="D97" s="188">
        <v>22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14354</v>
      </c>
      <c r="D98" s="424">
        <f>D87+D82+D77+D73+D97</f>
        <v>14354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24134</v>
      </c>
      <c r="D99" s="418">
        <f>D98+D70+D68</f>
        <v>14354</v>
      </c>
      <c r="E99" s="418">
        <f>E98+E70+E68</f>
        <v>9780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43156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ТАНЯ ЦВЕТКОВА РАШКОВА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G32" sqref="G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/предварителен/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0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07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11"/>
      <c r="B10" s="707"/>
      <c r="C10" s="713"/>
      <c r="D10" s="713"/>
      <c r="E10" s="713"/>
      <c r="F10" s="713"/>
      <c r="G10" s="106" t="s">
        <v>516</v>
      </c>
      <c r="H10" s="106" t="s">
        <v>517</v>
      </c>
      <c r="I10" s="705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>
        <v>54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54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4</v>
      </c>
      <c r="G20" s="440"/>
      <c r="H20" s="440"/>
      <c r="I20" s="441">
        <f t="shared" si="0"/>
        <v>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4</v>
      </c>
      <c r="G27" s="447">
        <f t="shared" si="2"/>
        <v>0</v>
      </c>
      <c r="H27" s="447">
        <f t="shared" si="2"/>
        <v>0</v>
      </c>
      <c r="I27" s="448">
        <f t="shared" si="0"/>
        <v>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43156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ТАНЯ ЦВЕТКОВА РАШКОВА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61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2"/>
      <c r="B36" s="667" t="s">
        <v>976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977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/предварителен/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49317</v>
      </c>
      <c r="D6" s="643">
        <f aca="true" t="shared" si="0" ref="D6:D15">C6-E6</f>
        <v>0</v>
      </c>
      <c r="E6" s="642">
        <f>'1-Баланс'!G95</f>
        <v>49317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24498</v>
      </c>
      <c r="D7" s="643">
        <f t="shared" si="0"/>
        <v>16860</v>
      </c>
      <c r="E7" s="642">
        <f>'1-Баланс'!G18</f>
        <v>7638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97</v>
      </c>
      <c r="D8" s="643">
        <f t="shared" si="0"/>
        <v>0</v>
      </c>
      <c r="E8" s="642">
        <f>ABS('2-Отчет за доходите'!C44)-ABS('2-Отчет за доходите'!G44)</f>
        <v>97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206</v>
      </c>
      <c r="D9" s="643">
        <f t="shared" si="0"/>
        <v>0</v>
      </c>
      <c r="E9" s="642">
        <f>'3-Отчет за паричния поток'!C45</f>
        <v>206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147</v>
      </c>
      <c r="D10" s="643">
        <f t="shared" si="0"/>
        <v>0</v>
      </c>
      <c r="E10" s="642">
        <f>'3-Отчет за паричния поток'!C46</f>
        <v>147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24498</v>
      </c>
      <c r="D11" s="643">
        <f t="shared" si="0"/>
        <v>0</v>
      </c>
      <c r="E11" s="642">
        <f>'4-Отчет за собствения капитал'!L34</f>
        <v>24498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1780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2018-02-26T11:34:19Z</cp:lastPrinted>
  <dcterms:created xsi:type="dcterms:W3CDTF">2006-09-16T00:00:00Z</dcterms:created>
  <dcterms:modified xsi:type="dcterms:W3CDTF">2018-02-28T09:37:13Z</dcterms:modified>
  <cp:category/>
  <cp:version/>
  <cp:contentType/>
  <cp:contentStatus/>
</cp:coreProperties>
</file>