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480" windowHeight="1120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<sst xmlns="http://schemas.openxmlformats.org/spreadsheetml/2006/main" count="1042" uniqueCount="888">
  <si>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</si>
  <si>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</si>
  <si>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</si>
  <si>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</si>
  <si>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</si>
  <si>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</si>
  <si>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</si>
  <si>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</si>
  <si>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</si>
  <si>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</si>
  <si>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</si>
  <si>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</si>
  <si>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</si>
  <si>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</si>
  <si>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</si>
  <si>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</si>
  <si>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</si>
  <si>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</si>
  <si>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</si>
  <si>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</si>
  <si>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</si>
  <si>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</si>
  <si>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</si>
  <si>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</si>
  <si>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</si>
  <si>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</si>
  <si>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</si>
  <si>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</si>
  <si>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</si>
  <si>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</si>
  <si>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</si>
  <si>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</si>
  <si>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</si>
  <si>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</si>
  <si>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</si>
  <si>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</si>
  <si>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</si>
  <si>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</si>
  <si>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</si>
  <si>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</si>
  <si>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</si>
  <si>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</si>
  <si>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</si>
  <si>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</si>
  <si>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</si>
  <si>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</si>
  <si>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</si>
  <si>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</si>
  <si>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</si>
  <si>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</si>
  <si>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</si>
  <si>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</si>
  <si>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</si>
  <si>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</si>
  <si>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</si>
  <si>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</si>
  <si>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</si>
  <si>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</si>
  <si>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</si>
  <si>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</si>
  <si>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</si>
  <si>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</si>
  <si>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</si>
  <si>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</si>
  <si>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</si>
  <si>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</si>
  <si>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</si>
  <si>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</si>
  <si>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</si>
  <si>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</si>
  <si>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</si>
  <si>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</si>
  <si>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</si>
  <si>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</si>
  <si>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</si>
  <si>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</si>
  <si>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</si>
  <si>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</si>
  <si>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</si>
  <si>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</si>
  <si>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</si>
  <si>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</si>
  <si>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</si>
  <si>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</si>
  <si>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</si>
  <si>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</si>
  <si>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</si>
  <si>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</si>
  <si>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</si>
  <si>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</si>
  <si>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</si>
  <si>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</si>
  <si>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</si>
  <si>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</si>
  <si>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</si>
  <si>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</si>
  <si>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</si>
  <si>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</si>
  <si>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</si>
  <si>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</si>
  <si>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</si>
  <si>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</si>
  <si>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</si>
  <si>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</si>
  <si>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</si>
  <si>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</si>
  <si>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</si>
  <si>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</si>
  <si>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</si>
  <si>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</si>
  <si>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</si>
  <si>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</si>
  <si>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</si>
  <si>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</si>
  <si>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</si>
  <si>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</si>
  <si>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</si>
  <si>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</si>
  <si>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</si>
  <si>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</si>
  <si>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</si>
  <si>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</si>
  <si>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</si>
  <si>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</si>
  <si>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</si>
  <si>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</si>
  <si>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</si>
  <si>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</si>
  <si>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</si>
  <si>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</si>
  <si>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</si>
  <si>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</si>
  <si>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</si>
  <si>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</si>
  <si>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</si>
  <si>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</si>
  <si>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</si>
  <si>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</si>
  <si>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</si>
  <si>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</si>
  <si>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</si>
  <si>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</si>
  <si>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</si>
  <si>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</si>
  <si>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</si>
  <si>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</si>
  <si>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</si>
  <si>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</si>
  <si>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</si>
  <si>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</si>
  <si>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</si>
  <si>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</si>
  <si>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</si>
  <si>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</si>
  <si>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</si>
  <si>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</si>
  <si>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</si>
  <si>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</si>
  <si>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</si>
  <si>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</si>
  <si>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</si>
  <si>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</si>
  <si>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</si>
  <si>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</si>
  <si>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</si>
  <si>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</si>
  <si>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</si>
  <si>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</si>
  <si>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</si>
  <si>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</si>
  <si>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</si>
  <si>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</si>
  <si>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</si>
  <si>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</si>
  <si>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</si>
  <si>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</si>
  <si>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</si>
  <si>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</si>
  <si>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</si>
  <si>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</si>
  <si>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</si>
  <si>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</si>
  <si>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</si>
  <si>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</si>
  <si>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</si>
  <si>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</si>
  <si>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</si>
  <si>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</si>
  <si>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</si>
  <si>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</si>
  <si>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</si>
  <si>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</si>
  <si>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</si>
  <si>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</si>
  <si>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</si>
  <si>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</si>
  <si>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</si>
  <si>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</si>
  <si>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</si>
  <si>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</si>
  <si>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</si>
  <si>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</si>
  <si>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</si>
  <si>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</si>
  <si>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</si>
  <si>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</si>
  <si>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</si>
  <si>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</si>
  <si>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</si>
  <si>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</si>
  <si>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</si>
  <si>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</si>
  <si>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</si>
  <si>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</si>
  <si>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</si>
  <si>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</si>
  <si>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</si>
  <si>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</si>
  <si>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</si>
  <si>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</si>
  <si>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</si>
  <si>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</si>
  <si>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</si>
  <si>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</si>
  <si>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</si>
  <si>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</si>
  <si>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</si>
  <si>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</si>
  <si>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</si>
  <si>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</si>
  <si>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</si>
  <si>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</si>
  <si>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</si>
  <si>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</si>
  <si>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</si>
  <si>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</si>
  <si>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</si>
  <si>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</si>
  <si>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</si>
  <si>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</si>
  <si>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</si>
  <si>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</si>
  <si>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</si>
  <si>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</si>
  <si>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</si>
  <si>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</si>
  <si>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</si>
  <si>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</si>
  <si>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</si>
  <si>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</si>
  <si>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</si>
  <si>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</si>
  <si>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</si>
  <si>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</si>
  <si>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</si>
  <si>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</si>
  <si>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</si>
  <si>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</si>
  <si>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</si>
  <si>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</si>
  <si>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</si>
  <si>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</si>
  <si>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</si>
  <si>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</si>
  <si>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</si>
  <si>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</si>
  <si>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</si>
  <si>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</si>
  <si>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</si>
  <si>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</si>
  <si>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</si>
  <si>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</si>
  <si>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</si>
  <si>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</si>
  <si>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</si>
  <si>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</si>
  <si>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</si>
  <si>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</si>
  <si>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</si>
  <si>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</si>
  <si>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</si>
  <si>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</si>
  <si>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</si>
  <si>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</si>
  <si>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</si>
  <si>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</si>
  <si>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</si>
  <si>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</si>
  <si>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</si>
  <si>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</si>
  <si>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</si>
  <si>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</si>
  <si>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</si>
  <si>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</si>
  <si>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</si>
  <si>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</si>
  <si>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</si>
  <si>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</si>
  <si>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</si>
  <si>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</si>
  <si>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</si>
  <si>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</si>
  <si>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</si>
  <si>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</si>
  <si>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</si>
  <si>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</si>
  <si>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</si>
  <si>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</si>
  <si>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</si>
  <si>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</si>
  <si>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</si>
  <si>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</si>
  <si>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</si>
  <si>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</si>
  <si>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</si>
  <si>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</si>
  <si>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</si>
  <si>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</si>
  <si>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</si>
  <si>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</si>
  <si>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</si>
  <si>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</si>
  <si>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</si>
  <si>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</si>
  <si>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</si>
  <si>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</si>
  <si>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</si>
  <si>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</si>
  <si>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</si>
  <si>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</si>
  <si>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</si>
  <si>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</si>
  <si>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</si>
  <si>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</si>
  <si>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</si>
  <si>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</si>
  <si>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</si>
  <si>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</si>
  <si>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</si>
  <si>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</si>
  <si>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</si>
  <si>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</si>
  <si>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</si>
  <si>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</si>
  <si>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</si>
  <si>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</si>
  <si>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</si>
  <si>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</si>
  <si>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</si>
  <si>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</si>
  <si>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</si>
  <si>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</si>
  <si>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</si>
  <si>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</si>
  <si>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</si>
  <si>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</si>
  <si>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</si>
  <si>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</si>
  <si>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</si>
  <si>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</si>
  <si>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</si>
  <si>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</si>
  <si>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</si>
  <si>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</si>
  <si>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</si>
  <si>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</si>
  <si>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</si>
  <si>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</si>
  <si>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</si>
  <si>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</si>
  <si>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</si>
  <si>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</si>
  <si>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</si>
  <si>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</si>
  <si>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</si>
  <si>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</si>
  <si>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</si>
  <si>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</si>
  <si>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</si>
  <si>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</si>
  <si>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</si>
  <si>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</si>
  <si>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</si>
  <si>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</si>
  <si>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</si>
  <si>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</si>
  <si>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</si>
  <si>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</si>
  <si>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</si>
  <si>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</si>
  <si>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</si>
  <si>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</si>
  <si>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</si>
  <si>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</si>
  <si>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</si>
  <si>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</si>
  <si>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</si>
  <si>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</si>
  <si>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</si>
  <si>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</si>
  <si>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</si>
  <si>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</si>
  <si>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</si>
  <si>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</si>
  <si>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</si>
  <si>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</si>
  <si>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</si>
  <si>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</si>
  <si>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</si>
  <si>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</si>
  <si>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</si>
  <si>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</si>
  <si>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</si>
  <si>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</si>
  <si>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</si>
  <si>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</si>
  <si>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</si>
  <si>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</si>
  <si>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</si>
  <si>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</si>
  <si>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</si>
  <si>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</si>
  <si>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</si>
  <si>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</si>
  <si>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</si>
  <si>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</si>
  <si>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</si>
  <si>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</si>
  <si>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</si>
  <si>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</si>
  <si>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</si>
  <si>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</si>
  <si>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</si>
  <si>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</si>
  <si>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</si>
  <si>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</si>
  <si>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</si>
  <si>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</si>
  <si>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</si>
  <si>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</si>
  <si>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</si>
  <si>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</si>
  <si>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</si>
  <si>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</si>
  <si>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</si>
  <si>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</si>
  <si>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</si>
  <si>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</si>
  <si>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</si>
  <si>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</si>
  <si>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</si>
  <si>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</si>
  <si>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</si>
  <si>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</si>
  <si>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</si>
  <si>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</si>
  <si>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</si>
  <si>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</si>
  <si>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</si>
  <si>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</si>
  <si>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</si>
  <si>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</si>
  <si>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</si>
  <si>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</si>
  <si>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</si>
  <si>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</si>
  <si>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</si>
  <si>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</si>
  <si>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</si>
  <si>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</si>
  <si>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</si>
  <si>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</si>
  <si>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</si>
  <si>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</si>
  <si>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</si>
  <si>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</si>
  <si>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</si>
  <si>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</si>
  <si>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</si>
  <si>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</si>
  <si>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</si>
  <si>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</si>
  <si>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</si>
  <si>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</si>
  <si>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</si>
  <si>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</si>
  <si>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</si>
  <si>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</si>
  <si>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</si>
  <si>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</si>
  <si>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</si>
  <si>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</si>
  <si>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</si>
  <si>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</si>
  <si>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</si>
  <si>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</si>
  <si>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</si>
  <si>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</si>
  <si>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</si>
  <si>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</si>
  <si>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</si>
  <si>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</si>
  <si>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</si>
  <si>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</si>
  <si>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</si>
  <si>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</si>
  <si>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</si>
  <si>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</si>
  <si>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</si>
  <si>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</si>
  <si>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</si>
  <si>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</si>
  <si>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</si>
  <si>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</si>
  <si>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</si>
  <si>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</si>
  <si>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</si>
  <si>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</si>
  <si>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</si>
  <si>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</si>
  <si>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</si>
  <si>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</si>
  <si>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</si>
  <si>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</si>
  <si>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</si>
  <si>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</si>
  <si>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</si>
  <si>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</si>
  <si>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</si>
  <si>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</si>
  <si>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</si>
  <si>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</si>
  <si>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</si>
  <si>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</si>
  <si>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</si>
  <si>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</si>
  <si>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</si>
  <si>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</si>
  <si>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</si>
  <si>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</si>
  <si>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</si>
  <si>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</si>
  <si>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</si>
  <si>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</si>
  <si>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</si>
  <si>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</si>
  <si>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</si>
  <si>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</si>
  <si>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</si>
  <si>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</si>
  <si>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</si>
  <si>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</si>
  <si>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</si>
  <si>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</si>
  <si>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</si>
  <si>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</si>
  <si>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</si>
  <si>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</si>
  <si>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</si>
  <si>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</si>
  <si>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</si>
  <si>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</si>
  <si>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</si>
  <si>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</si>
  <si>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</si>
  <si>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</si>
  <si>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</si>
  <si>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</si>
  <si>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</si>
  <si>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</si>
  <si>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</si>
  <si>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</si>
  <si>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</si>
  <si>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</si>
  <si>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</si>
  <si>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</si>
  <si>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</si>
  <si>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</si>
  <si>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</si>
  <si>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</si>
  <si>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</si>
  <si>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</si>
  <si>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</si>
  <si>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</si>
  <si>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</si>
  <si>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</si>
  <si>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</si>
  <si>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</si>
  <si>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</si>
  <si>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</si>
  <si>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</si>
  <si>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</si>
  <si>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</si>
  <si>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</si>
  <si>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</si>
  <si>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</si>
  <si>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</si>
  <si>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</si>
  <si>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</si>
  <si>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</si>
  <si>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</si>
  <si>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</si>
  <si>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</si>
  <si>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</si>
  <si>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</si>
  <si>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</si>
  <si>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</si>
  <si>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</si>
  <si>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</si>
  <si>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</si>
  <si>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</si>
  <si>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</si>
  <si>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</si>
  <si>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</si>
  <si>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</si>
  <si>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</si>
  <si>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</si>
  <si>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</si>
  <si>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</si>
  <si>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</si>
  <si>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</si>
  <si>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</si>
  <si>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</si>
  <si>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</si>
  <si>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</si>
  <si>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</si>
  <si>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</si>
  <si>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</si>
  <si>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</si>
  <si>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</si>
  <si>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</si>
  <si>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</si>
  <si>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</si>
  <si>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</si>
  <si>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</si>
  <si>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</si>
  <si>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</si>
  <si>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</si>
  <si>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</si>
  <si>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</si>
  <si>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</si>
  <si>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</si>
  <si>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</si>
  <si>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</si>
  <si>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</si>
  <si>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</si>
  <si>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</si>
  <si>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</si>
  <si>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</si>
  <si>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</si>
  <si>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</si>
  <si>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</si>
  <si>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</si>
  <si>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</si>
  <si>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</si>
  <si>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</si>
  <si>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</si>
  <si>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</si>
  <si>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</si>
  <si>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</si>
  <si>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</si>
  <si>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</si>
  <si>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</si>
  <si>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</si>
  <si>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</si>
  <si>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</si>
  <si>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</si>
  <si>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</si>
  <si>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</si>
  <si>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</si>
  <si>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</si>
  <si>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</si>
  <si>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</si>
  <si>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</si>
  <si>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</si>
  <si>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</si>
  <si>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</si>
  <si>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</si>
  <si>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</si>
  <si>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</si>
  <si>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</si>
  <si>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</si>
  <si>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</si>
  <si>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</si>
  <si>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</si>
  <si>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</si>
  <si>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</si>
  <si>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</si>
  <si>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</si>
  <si>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</si>
  <si>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</si>
  <si>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</si>
  <si>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</si>
  <si>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</si>
  <si>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</si>
  <si>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</si>
  <si>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</si>
  <si>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</si>
  <si>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</si>
  <si>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</si>
  <si>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</si>
  <si>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</si>
  <si>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</si>
  <si>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</si>
  <si>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</si>
  <si>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</si>
  <si>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</si>
  <si>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</si>
  <si>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</si>
  <si>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</si>
  <si>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</si>
  <si>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</si>
  <si>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</si>
  <si>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</si>
  <si>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</si>
  <si>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</si>
  <si>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</si>
  <si>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</si>
  <si>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</si>
  <si>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</si>
  <si>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</si>
  <si>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</si>
  <si>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</si>
  <si>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</si>
  <si>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</si>
  <si>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</si>
  <si>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</si>
  <si>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</si>
  <si>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</si>
  <si>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</si>
  <si>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</si>
  <si>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</si>
  <si>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</si>
  <si>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</si>
  <si>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</si>
  <si>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</si>
  <si>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</si>
  <si>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</si>
  <si>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</si>
  <si>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</si>
  <si>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</si>
  <si>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</si>
  <si>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</si>
  <si>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</si>
  <si>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</si>
  <si>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</si>
  <si>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</si>
  <si>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</si>
  <si>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</si>
  <si>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</si>
  <si>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</si>
  <si>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</si>
  <si>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</si>
  <si>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</si>
  <si>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</si>
  <si>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</si>
  <si>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</si>
  <si>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</si>
  <si>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</si>
  <si>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</si>
  <si>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</si>
  <si>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</si>
  <si>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</si>
  <si>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</si>
  <si>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</si>
  <si>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</si>
  <si>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</si>
  <si>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</si>
  <si>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</si>
  <si>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</si>
  <si>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</si>
  <si>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</si>
  <si>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</si>
  <si>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</si>
  <si>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</si>
  <si>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</si>
  <si>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</si>
  <si>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</si>
  <si>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</si>
  <si>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</si>
  <si>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</si>
  <si>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</si>
  <si>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</si>
  <si>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</si>
  <si>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</si>
  <si>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</si>
  <si>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</si>
  <si>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</si>
  <si>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</si>
  <si>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</si>
  <si>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</si>
  <si>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</si>
  <si>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</si>
  <si>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</si>
  <si>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</si>
  <si>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</si>
  <si>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</si>
  <si>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</si>
  <si>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</si>
  <si>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</si>
  <si>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</si>
  <si>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</si>
  <si>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</si>
  <si>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</si>
  <si>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</si>
  <si>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</si>
  <si>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</si>
  <si>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</si>
  <si>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</si>
  <si>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</si>
  <si>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</si>
  <si>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</si>
  <si>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</si>
  <si>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</si>
  <si>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</si>
  <si>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</si>
  <si>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</si>
  <si>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</si>
  <si>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</si>
  <si>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</si>
  <si>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</si>
  <si>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</si>
  <si>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</si>
  <si>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</si>
  <si>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</si>
  <si>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</si>
  <si>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</si>
  <si>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</si>
  <si>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</si>
  <si>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</si>
  <si>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</si>
  <si>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</si>
  <si>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</si>
  <si>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</si>
  <si>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</si>
  <si>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</si>
  <si>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</si>
  <si>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</si>
  <si>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</si>
  <si>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</si>
  <si>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</si>
  <si>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</si>
  <si>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</si>
  <si>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</si>
  <si>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</si>
  <si>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</si>
  <si>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</si>
  <si>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</si>
  <si>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</si>
  <si>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</si>
  <si>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</si>
  <si>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</si>
  <si>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</si>
  <si>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</si>
  <si>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</si>
  <si>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</si>
  <si>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</si>
  <si>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</si>
  <si>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</si>
  <si>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</si>
  <si>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</si>
  <si>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</si>
  <si>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</si>
  <si>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</si>
  <si>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</si>
  <si>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</si>
  <si>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</si>
  <si>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</si>
  <si>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</si>
  <si>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</si>
  <si>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</si>
  <si>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</si>
  <si>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</si>
  <si>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</si>
  <si>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</si>
  <si>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</si>
  <si>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</si>
  <si>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</si>
  <si>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</si>
  <si>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</si>
  <si>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>Дата на съставяне: 12.04.2011 г.</t>
  </si>
  <si>
    <t xml:space="preserve"> към 30 юни    2011г.</t>
  </si>
  <si>
    <t>Дата на съставяне: 20.07.2011г.</t>
  </si>
  <si>
    <t>20.07.2011. г</t>
  </si>
  <si>
    <t xml:space="preserve">Дата на съставяне:20.07.2011 г.                                      </t>
  </si>
  <si>
    <t xml:space="preserve">Дата  на съставяне: 20.07.2011 г                                                                                                                          </t>
  </si>
  <si>
    <t xml:space="preserve">Дата на съставяне:20.07.2011 г                       </t>
  </si>
  <si>
    <t>Дата на съставяне:20.07.2011г.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</si>
</sst>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9">
      <selection activeCell="D89" sqref="D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881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-383</v>
      </c>
      <c r="H27" s="154">
        <f>SUM(H28:H30)</f>
        <v>-382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-383</v>
      </c>
      <c r="H29" s="316">
        <v>-382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-18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-401</v>
      </c>
      <c r="H33" s="154">
        <f>H27+H31+H32</f>
        <v>-383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99</v>
      </c>
      <c r="H36" s="154">
        <f>H25+H17+H33</f>
        <v>117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15</v>
      </c>
      <c r="D54" s="151">
        <v>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</v>
      </c>
      <c r="D55" s="155">
        <f>D19+D20+D21+D27+D32+D45+D51+D53+D54</f>
        <v>15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14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</v>
      </c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96</v>
      </c>
      <c r="D78" s="155">
        <f>SUM(D79:D81)</f>
        <v>101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96</v>
      </c>
      <c r="D81" s="151">
        <v>101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96</v>
      </c>
      <c r="D84" s="155">
        <f>D83+D82+D78</f>
        <v>101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98</v>
      </c>
      <c r="D93" s="155">
        <f>D64+D75+D84+D91+D92</f>
        <v>103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113</v>
      </c>
      <c r="D94" s="164">
        <f>D93+D55</f>
        <v>118</v>
      </c>
      <c r="E94" s="449" t="s">
        <v>269</v>
      </c>
      <c r="F94" s="289" t="s">
        <v>270</v>
      </c>
      <c r="G94" s="165">
        <f>G36+G39+G55+G79</f>
        <v>113</v>
      </c>
      <c r="H94" s="165">
        <f>H36+H39+H55+H79</f>
        <v>118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882</v>
      </c>
      <c r="B98" s="432"/>
      <c r="C98" s="579" t="s">
        <v>859</v>
      </c>
      <c r="D98" s="579"/>
      <c r="E98" s="579"/>
      <c r="F98" s="579" t="s">
        <v>861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D17" sqref="D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юни    2011г.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17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>
        <v>2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/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18</v>
      </c>
      <c r="D19" s="49">
        <f>SUM(D9:D15)+D16</f>
        <v>3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18</v>
      </c>
      <c r="D28" s="50">
        <f>D26+D19</f>
        <v>3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18</v>
      </c>
      <c r="H30" s="53">
        <f>IF((D28-H28)&gt;0,D28-H28,0)</f>
        <v>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18</v>
      </c>
      <c r="D33" s="49">
        <f>D28+D31+D32</f>
        <v>3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18</v>
      </c>
      <c r="H34" s="548">
        <f>IF((D33-H33)&gt;0,D33-H33,0)</f>
        <v>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18</v>
      </c>
      <c r="H39" s="559">
        <f>IF(H34&gt;0,IF(D35+H34&lt;0,0,D35+H34),IF(D34-D35&lt;0,D35-D34,0))</f>
        <v>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18</v>
      </c>
      <c r="H41" s="52">
        <f>IF(H39-H40&gt;0,H39-H40,0)</f>
        <v>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18</v>
      </c>
      <c r="D42" s="53">
        <f>D33+D35+D39</f>
        <v>3</v>
      </c>
      <c r="E42" s="128" t="s">
        <v>378</v>
      </c>
      <c r="F42" s="129" t="s">
        <v>379</v>
      </c>
      <c r="G42" s="53">
        <f>G39+G33</f>
        <v>18</v>
      </c>
      <c r="H42" s="53">
        <f>H39+H33</f>
        <v>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883</v>
      </c>
      <c r="C48" s="427" t="s">
        <v>380</v>
      </c>
      <c r="D48" s="582" t="s">
        <v>863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27" sqref="A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юни    2011г.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-3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5</v>
      </c>
      <c r="D12" s="54">
        <v>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юни    2011г.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-383</v>
      </c>
      <c r="K11" s="60"/>
      <c r="L11" s="344">
        <f>SUM(C11:K11)</f>
        <v>117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-383</v>
      </c>
      <c r="K15" s="61">
        <f t="shared" si="2"/>
        <v>0</v>
      </c>
      <c r="L15" s="344">
        <f t="shared" si="1"/>
        <v>117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-401</v>
      </c>
      <c r="K29" s="59">
        <f t="shared" si="6"/>
        <v>0</v>
      </c>
      <c r="L29" s="344">
        <f t="shared" si="1"/>
        <v>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-401</v>
      </c>
      <c r="K32" s="59">
        <f t="shared" si="7"/>
        <v>0</v>
      </c>
      <c r="L32" s="344">
        <f t="shared" si="1"/>
        <v>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0" t="s">
        <v>867</v>
      </c>
      <c r="E38" s="590"/>
      <c r="F38" s="590"/>
      <c r="G38" s="590"/>
      <c r="H38" s="590"/>
      <c r="I38" s="590"/>
      <c r="J38" s="15" t="s">
        <v>868</v>
      </c>
      <c r="K38" s="15"/>
      <c r="L38" s="590" t="s">
        <v>869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30 юни    2011г.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1"/>
      <c r="L44" s="611"/>
      <c r="M44" s="611"/>
      <c r="N44" s="611"/>
      <c r="O44" s="600" t="s">
        <v>860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87" sqref="F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юни    2011г.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15</v>
      </c>
      <c r="D21" s="108">
        <v>0</v>
      </c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16</v>
      </c>
      <c r="D44" s="103">
        <f>D43+D21+D19+D9</f>
        <v>1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</v>
      </c>
      <c r="D85" s="104">
        <f>SUM(D86:D90)+D94</f>
        <v>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14</v>
      </c>
      <c r="D87" s="108">
        <v>14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14</v>
      </c>
      <c r="D96" s="104">
        <f>D85+D80+D75+D71+D95</f>
        <v>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14</v>
      </c>
      <c r="D97" s="104">
        <f>D96+D68+D66</f>
        <v>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887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5" sqref="F2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юни    2011г.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3426</v>
      </c>
      <c r="D19" s="98"/>
      <c r="E19" s="98"/>
      <c r="F19" s="98">
        <v>60</v>
      </c>
      <c r="G19" s="98">
        <v>0</v>
      </c>
      <c r="H19" s="98">
        <v>0</v>
      </c>
      <c r="I19" s="434">
        <f t="shared" si="0"/>
        <v>60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3387</v>
      </c>
      <c r="D25" s="98"/>
      <c r="E25" s="98"/>
      <c r="F25" s="98">
        <v>36</v>
      </c>
      <c r="G25" s="98">
        <v>0</v>
      </c>
      <c r="H25" s="98">
        <v>0</v>
      </c>
      <c r="I25" s="434">
        <f t="shared" si="0"/>
        <v>36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6813</v>
      </c>
      <c r="D26" s="85">
        <f t="shared" si="2"/>
        <v>0</v>
      </c>
      <c r="E26" s="85">
        <f t="shared" si="2"/>
        <v>0</v>
      </c>
      <c r="F26" s="85">
        <f t="shared" si="2"/>
        <v>96</v>
      </c>
      <c r="G26" s="85">
        <f t="shared" si="2"/>
        <v>0</v>
      </c>
      <c r="H26" s="85">
        <f t="shared" si="2"/>
        <v>0</v>
      </c>
      <c r="I26" s="434">
        <f t="shared" si="0"/>
        <v>96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43">
      <selection activeCell="D63" sqref="D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юни    2011г.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36</v>
      </c>
      <c r="D52" s="573">
        <v>0.362353915</v>
      </c>
      <c r="E52" s="441">
        <v>36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60</v>
      </c>
      <c r="D62" s="573">
        <v>0.989064286</v>
      </c>
      <c r="E62" s="441">
        <v>60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96</v>
      </c>
      <c r="D63" s="574">
        <f>SUM(D52:D62)</f>
        <v>1.351418201</v>
      </c>
      <c r="E63" s="429">
        <f>SUM(E52:E62)</f>
        <v>96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96</v>
      </c>
      <c r="D64" s="429"/>
      <c r="E64" s="429">
        <f>E63+E50+E36+E19</f>
        <v>96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880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2011-01-21T10:33:26Z</cp:lastPrinted>
  <dcterms:created xsi:type="dcterms:W3CDTF">2000-06-29T12:02:40Z</dcterms:created>
  <dcterms:modified xsi:type="dcterms:W3CDTF">2011-07-29T09:13:04Z</dcterms:modified>
  <cp:category/>
  <cp:version/>
  <cp:contentType/>
  <cp:contentStatus/>
</cp:coreProperties>
</file>