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<sst xmlns="http://schemas.openxmlformats.org/spreadsheetml/2006/main" count="250" uniqueCount="202">
  <si>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</si>
  <si>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</si>
  <si>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</si>
  <si>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</si>
  <si>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</si>
  <si>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</si>
  <si>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</si>
  <si>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</si>
  <si>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</si>
  <si>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</si>
  <si>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</si>
  <si>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</si>
  <si>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</si>
  <si>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</si>
  <si>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</si>
  <si>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</si>
  <si>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</si>
  <si>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</si>
  <si>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</si>
  <si>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</si>
  <si>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</si>
  <si>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</si>
  <si>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</si>
  <si>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</si>
  <si>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</si>
  <si>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</si>
  <si>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</si>
  <si>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</si>
  <si>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</si>
  <si>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</si>
  <si>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</si>
  <si>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</si>
  <si>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</si>
  <si>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</si>
  <si>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</si>
  <si>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</si>
  <si>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</si>
  <si>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</si>
  <si>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</si>
  <si>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</si>
  <si>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</si>
  <si>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</si>
  <si>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</si>
  <si>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</si>
  <si>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</si>
  <si>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</si>
  <si>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</si>
  <si>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</si>
  <si>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</si>
  <si>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</si>
  <si>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</si>
  <si>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</si>
  <si>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</si>
  <si>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</si>
  <si>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</si>
  <si>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</si>
  <si>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</si>
  <si>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</si>
  <si>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</si>
  <si>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</si>
  <si>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</si>
  <si>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</si>
  <si>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</si>
  <si>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</si>
  <si>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</si>
  <si>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</si>
  <si>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</si>
  <si>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</si>
  <si>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</si>
  <si>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</si>
  <si>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</si>
  <si>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</si>
  <si>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</si>
  <si>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</si>
  <si>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</si>
  <si>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</si>
  <si>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</si>
  <si>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</si>
  <si>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</si>
  <si>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</si>
  <si>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</si>
  <si>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</si>
  <si>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</si>
  <si>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</si>
  <si>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</si>
  <si>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</si>
  <si>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</si>
  <si>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</si>
  <si>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</si>
  <si>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</si>
  <si>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</si>
  <si>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</si>
  <si>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</si>
  <si>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</si>
  <si>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</si>
  <si>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</si>
  <si>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</si>
  <si>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</si>
  <si>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</si>
  <si>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</si>
  <si>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</si>
  <si>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</si>
  <si>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</si>
  <si>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</si>
  <si>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</si>
  <si>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</si>
  <si>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</si>
  <si>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</si>
  <si>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</si>
  <si>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</si>
  <si>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</si>
  <si>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</si>
  <si>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</si>
  <si>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</si>
  <si>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</si>
  <si>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</si>
  <si>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</si>
  <si>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</si>
  <si>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</si>
  <si>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</si>
  <si>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</si>
  <si>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</si>
  <si>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</si>
  <si>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</si>
  <si>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</si>
  <si>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</si>
  <si>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</si>
  <si>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</si>
  <si>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</si>
  <si>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</si>
  <si>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</si>
  <si>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</si>
  <si>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</si>
  <si>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</si>
  <si>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</si>
  <si>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</si>
  <si>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</si>
  <si>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</si>
  <si>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</si>
  <si>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</si>
  <si>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</si>
  <si>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</si>
  <si>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</si>
  <si>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</si>
  <si>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</si>
  <si>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</si>
  <si>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</si>
  <si>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</si>
  <si>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</si>
  <si>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</si>
  <si>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</si>
  <si>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</si>
  <si>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</si>
  <si>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</si>
  <si>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</si>
  <si>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</si>
  <si>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</si>
  <si>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</si>
  <si>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</si>
  <si>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</si>
  <si>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</si>
  <si>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</si>
  <si>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</si>
  <si>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</si>
  <si>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</si>
  <si>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</si>
  <si>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</si>
  <si>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</si>
  <si>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</si>
  <si>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</si>
  <si>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</si>
  <si>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</si>
  <si>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</si>
  <si>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</si>
  <si>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</si>
  <si>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</si>
  <si>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</si>
  <si>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</si>
  <si>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</si>
  <si>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</si>
  <si>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</si>
  <si>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</si>
  <si>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</si>
  <si>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</si>
  <si>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</si>
  <si>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</si>
  <si>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</si>
  <si>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</si>
  <si>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</si>
  <si>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</si>
  <si>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</si>
  <si>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</si>
  <si>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</si>
  <si>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</si>
  <si>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</si>
  <si>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</si>
  <si>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</si>
  <si>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</si>
  <si>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31.03.2009г.</t>
  </si>
  <si>
    <t>Отчетен период: към 31.03.2009 г.</t>
  </si>
  <si>
    <t>Дата: 03.04.2009</t>
  </si>
  <si>
    <t>Дата: 30.04.2009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</si>
</sst>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14" fontId="6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1" xfId="22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22" applyFont="1" applyAlignment="1" applyProtection="1">
      <alignment horizontal="right" vertical="top"/>
      <protection locked="0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3" fillId="0" borderId="1" xfId="24" applyFont="1" applyBorder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7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9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6">
      <selection activeCell="B27" sqref="B27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3.7109375" style="2" customWidth="1"/>
    <col min="7" max="16384" width="9.140625" style="2" customWidth="1"/>
  </cols>
  <sheetData>
    <row r="1" spans="5:6" ht="12">
      <c r="E1" s="172" t="s">
        <v>153</v>
      </c>
      <c r="F1" s="172"/>
    </row>
    <row r="2" spans="1:6" ht="12">
      <c r="A2" s="31"/>
      <c r="B2" s="32"/>
      <c r="C2" s="174" t="s">
        <v>0</v>
      </c>
      <c r="D2" s="174"/>
      <c r="E2" s="34"/>
      <c r="F2" s="34"/>
    </row>
    <row r="3" spans="1:6" ht="15" customHeight="1">
      <c r="A3" s="33" t="s">
        <v>176</v>
      </c>
      <c r="B3" s="35"/>
      <c r="C3" s="31"/>
      <c r="D3" s="31"/>
      <c r="E3" s="173" t="s">
        <v>177</v>
      </c>
      <c r="F3" s="173"/>
    </row>
    <row r="4" spans="1:6" ht="12">
      <c r="A4" s="33" t="s">
        <v>199</v>
      </c>
      <c r="B4" s="35"/>
      <c r="C4" s="36"/>
      <c r="D4" s="36"/>
      <c r="E4" s="34"/>
      <c r="F4" s="37" t="s">
        <v>80</v>
      </c>
    </row>
    <row r="5" spans="1:6" ht="50.25" customHeight="1">
      <c r="A5" s="38" t="s">
        <v>1</v>
      </c>
      <c r="B5" s="39" t="s">
        <v>2</v>
      </c>
      <c r="C5" s="39" t="s">
        <v>3</v>
      </c>
      <c r="D5" s="40" t="s">
        <v>7</v>
      </c>
      <c r="E5" s="39" t="s">
        <v>4</v>
      </c>
      <c r="F5" s="39" t="s">
        <v>5</v>
      </c>
    </row>
    <row r="6" spans="1:6" ht="12">
      <c r="A6" s="38" t="s">
        <v>6</v>
      </c>
      <c r="B6" s="38">
        <v>1</v>
      </c>
      <c r="C6" s="38">
        <v>2</v>
      </c>
      <c r="D6" s="40" t="s">
        <v>6</v>
      </c>
      <c r="E6" s="38">
        <v>1</v>
      </c>
      <c r="F6" s="38">
        <v>2</v>
      </c>
    </row>
    <row r="7" spans="1:6" ht="12">
      <c r="A7" s="41" t="s">
        <v>8</v>
      </c>
      <c r="B7" s="50"/>
      <c r="C7" s="50"/>
      <c r="D7" s="23" t="s">
        <v>28</v>
      </c>
      <c r="E7" s="22"/>
      <c r="F7" s="22"/>
    </row>
    <row r="8" spans="1:30" ht="12">
      <c r="A8" s="25" t="s">
        <v>29</v>
      </c>
      <c r="B8" s="51"/>
      <c r="C8" s="51"/>
      <c r="D8" s="25" t="s">
        <v>30</v>
      </c>
      <c r="E8" s="52">
        <v>18283226</v>
      </c>
      <c r="F8" s="52">
        <v>18553519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>
      <c r="A9" s="24" t="s">
        <v>147</v>
      </c>
      <c r="B9" s="51"/>
      <c r="C9" s="51"/>
      <c r="D9" s="25" t="s">
        <v>31</v>
      </c>
      <c r="E9" s="51"/>
      <c r="F9" s="5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">
      <c r="A10" s="24" t="s">
        <v>98</v>
      </c>
      <c r="B10" s="51"/>
      <c r="C10" s="51"/>
      <c r="D10" s="24" t="s">
        <v>146</v>
      </c>
      <c r="E10" s="51">
        <v>4358500</v>
      </c>
      <c r="F10" s="51">
        <v>4352697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0.25" customHeight="1">
      <c r="A11" s="24" t="s">
        <v>107</v>
      </c>
      <c r="B11" s="51"/>
      <c r="C11" s="51"/>
      <c r="D11" s="24" t="s">
        <v>32</v>
      </c>
      <c r="E11" s="51"/>
      <c r="F11" s="5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24" t="s">
        <v>138</v>
      </c>
      <c r="B12" s="51"/>
      <c r="C12" s="51"/>
      <c r="D12" s="24" t="s">
        <v>115</v>
      </c>
      <c r="E12" s="51"/>
      <c r="F12" s="5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2" t="s">
        <v>12</v>
      </c>
      <c r="B13" s="51"/>
      <c r="C13" s="51"/>
      <c r="D13" s="42" t="s">
        <v>27</v>
      </c>
      <c r="E13" s="52">
        <f>E10+E11+E12</f>
        <v>4358500</v>
      </c>
      <c r="F13" s="52">
        <f>F10+F11+F12</f>
        <v>4352697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25" t="s">
        <v>173</v>
      </c>
      <c r="B14" s="51"/>
      <c r="C14" s="51"/>
      <c r="D14" s="25" t="s">
        <v>33</v>
      </c>
      <c r="E14" s="51"/>
      <c r="F14" s="5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2" t="s">
        <v>39</v>
      </c>
      <c r="B15" s="51"/>
      <c r="C15" s="51"/>
      <c r="D15" s="24" t="s">
        <v>34</v>
      </c>
      <c r="E15" s="51">
        <f>E16-E17</f>
        <v>-3703209</v>
      </c>
      <c r="F15" s="51">
        <f>F16-F17</f>
        <v>11150476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3" t="s">
        <v>41</v>
      </c>
      <c r="B16" s="51"/>
      <c r="C16" s="51"/>
      <c r="D16" s="24" t="s">
        <v>35</v>
      </c>
      <c r="E16" s="49">
        <v>11151349</v>
      </c>
      <c r="F16" s="49">
        <v>11151349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23" t="s">
        <v>43</v>
      </c>
      <c r="B17" s="51"/>
      <c r="C17" s="51"/>
      <c r="D17" s="24" t="s">
        <v>36</v>
      </c>
      <c r="E17" s="49">
        <v>14854558</v>
      </c>
      <c r="F17" s="49">
        <v>873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2" t="s">
        <v>9</v>
      </c>
      <c r="B18" s="51"/>
      <c r="C18" s="51"/>
      <c r="D18" s="22" t="s">
        <v>37</v>
      </c>
      <c r="E18" s="49">
        <v>-1003744</v>
      </c>
      <c r="F18" s="49">
        <v>-14853685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22" t="s">
        <v>10</v>
      </c>
      <c r="B19" s="51">
        <v>864765</v>
      </c>
      <c r="C19" s="51">
        <v>124007</v>
      </c>
      <c r="D19" s="42" t="s">
        <v>38</v>
      </c>
      <c r="E19" s="52">
        <f>E15+E18</f>
        <v>-4706953</v>
      </c>
      <c r="F19" s="52">
        <f>F15+F18</f>
        <v>-3703209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22" t="s">
        <v>174</v>
      </c>
      <c r="B20" s="51">
        <v>5340316</v>
      </c>
      <c r="C20" s="51">
        <v>5974750</v>
      </c>
      <c r="D20" s="43" t="s">
        <v>40</v>
      </c>
      <c r="E20" s="52">
        <f>E8+E13+E19</f>
        <v>17934773</v>
      </c>
      <c r="F20" s="52">
        <f>F8+F13+F19</f>
        <v>19203007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22" t="s">
        <v>137</v>
      </c>
      <c r="B21" s="51"/>
      <c r="C21" s="51"/>
      <c r="D21" s="44"/>
      <c r="E21" s="51"/>
      <c r="F21" s="5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43" t="s">
        <v>12</v>
      </c>
      <c r="B22" s="52">
        <f>SUM(B18:B21)</f>
        <v>6205081</v>
      </c>
      <c r="C22" s="52">
        <f>SUM(C18:C21)</f>
        <v>6098757</v>
      </c>
      <c r="D22" s="22"/>
      <c r="E22" s="51"/>
      <c r="F22" s="5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3" t="s">
        <v>117</v>
      </c>
      <c r="B23" s="51"/>
      <c r="C23" s="51"/>
      <c r="D23" s="23" t="s">
        <v>42</v>
      </c>
      <c r="E23" s="51"/>
      <c r="F23" s="5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22" t="s">
        <v>147</v>
      </c>
      <c r="B24" s="51">
        <f>SUM(B25:B28)</f>
        <v>11420196</v>
      </c>
      <c r="C24" s="51">
        <f>SUM(C25:C28)</f>
        <v>12911361</v>
      </c>
      <c r="D24" s="45" t="s">
        <v>148</v>
      </c>
      <c r="E24" s="51"/>
      <c r="F24" s="5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22" t="s">
        <v>98</v>
      </c>
      <c r="B25" s="51">
        <v>3520418</v>
      </c>
      <c r="C25" s="51">
        <v>4338010</v>
      </c>
      <c r="D25" s="24" t="s">
        <v>134</v>
      </c>
      <c r="E25" s="51">
        <f>E26+E27</f>
        <v>38405</v>
      </c>
      <c r="F25" s="51">
        <f>F26+F27</f>
        <v>41277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6" ht="12.75">
      <c r="A26" s="22" t="s">
        <v>112</v>
      </c>
      <c r="B26" s="50"/>
      <c r="C26" s="50">
        <v>24</v>
      </c>
      <c r="D26" s="24" t="s">
        <v>175</v>
      </c>
      <c r="E26" s="49">
        <v>410</v>
      </c>
      <c r="F26" s="49">
        <v>380</v>
      </c>
    </row>
    <row r="27" spans="1:6" ht="12.75">
      <c r="A27" s="22" t="s">
        <v>107</v>
      </c>
      <c r="B27" s="50">
        <v>7899778</v>
      </c>
      <c r="C27" s="50">
        <v>8573327</v>
      </c>
      <c r="D27" s="24" t="s">
        <v>100</v>
      </c>
      <c r="E27" s="49">
        <v>37995</v>
      </c>
      <c r="F27" s="49">
        <v>40897</v>
      </c>
    </row>
    <row r="28" spans="1:6" ht="12">
      <c r="A28" s="22" t="s">
        <v>11</v>
      </c>
      <c r="B28" s="50"/>
      <c r="C28" s="50"/>
      <c r="D28" s="2" t="s">
        <v>111</v>
      </c>
      <c r="E28" s="50"/>
      <c r="F28" s="50"/>
    </row>
    <row r="29" spans="1:6" ht="12">
      <c r="A29" s="22" t="s">
        <v>139</v>
      </c>
      <c r="B29" s="50"/>
      <c r="C29" s="50"/>
      <c r="D29" s="45" t="s">
        <v>130</v>
      </c>
      <c r="E29" s="50"/>
      <c r="F29" s="50"/>
    </row>
    <row r="30" spans="1:6" ht="12.75">
      <c r="A30" s="22" t="s">
        <v>140</v>
      </c>
      <c r="B30" s="49">
        <v>143428</v>
      </c>
      <c r="C30" s="49">
        <v>77516</v>
      </c>
      <c r="D30" s="2" t="s">
        <v>149</v>
      </c>
      <c r="E30" s="50"/>
      <c r="F30" s="50"/>
    </row>
    <row r="31" spans="1:6" ht="12">
      <c r="A31" s="22" t="s">
        <v>141</v>
      </c>
      <c r="B31" s="50"/>
      <c r="C31" s="50"/>
      <c r="D31" s="45" t="s">
        <v>109</v>
      </c>
      <c r="E31" s="50"/>
      <c r="F31" s="50"/>
    </row>
    <row r="32" spans="1:6" ht="12">
      <c r="A32" s="22" t="s">
        <v>142</v>
      </c>
      <c r="B32" s="50"/>
      <c r="C32" s="50"/>
      <c r="D32" s="45" t="s">
        <v>110</v>
      </c>
      <c r="E32" s="50"/>
      <c r="F32" s="50"/>
    </row>
    <row r="33" spans="1:6" ht="12">
      <c r="A33" s="22" t="s">
        <v>143</v>
      </c>
      <c r="B33" s="50"/>
      <c r="C33" s="50"/>
      <c r="D33" s="45" t="s">
        <v>150</v>
      </c>
      <c r="E33" s="50"/>
      <c r="F33" s="50"/>
    </row>
    <row r="34" spans="1:6" ht="12">
      <c r="A34" s="43" t="s">
        <v>13</v>
      </c>
      <c r="B34" s="53">
        <f>SUM(B24,B29:B33)</f>
        <v>11563624</v>
      </c>
      <c r="C34" s="53">
        <f>SUM(C24,C29:C33)</f>
        <v>12988877</v>
      </c>
      <c r="D34" s="22" t="s">
        <v>151</v>
      </c>
      <c r="E34" s="50"/>
      <c r="F34" s="50"/>
    </row>
    <row r="35" spans="1:6" ht="15" customHeight="1">
      <c r="A35" s="23" t="s">
        <v>114</v>
      </c>
      <c r="B35" s="50"/>
      <c r="C35" s="50"/>
      <c r="D35" s="45" t="s">
        <v>152</v>
      </c>
      <c r="E35" s="50">
        <v>159</v>
      </c>
      <c r="F35" s="50">
        <v>351</v>
      </c>
    </row>
    <row r="36" spans="1:6" ht="13.5" customHeight="1">
      <c r="A36" s="24" t="s">
        <v>144</v>
      </c>
      <c r="B36" s="49">
        <v>142606</v>
      </c>
      <c r="C36" s="49">
        <v>157001</v>
      </c>
      <c r="D36" s="45" t="s">
        <v>116</v>
      </c>
      <c r="E36" s="50"/>
      <c r="F36" s="50"/>
    </row>
    <row r="37" spans="1:6" ht="12.75">
      <c r="A37" s="24" t="s">
        <v>99</v>
      </c>
      <c r="B37" s="49">
        <v>62026</v>
      </c>
      <c r="C37" s="50"/>
      <c r="D37" s="43" t="s">
        <v>12</v>
      </c>
      <c r="E37" s="53">
        <f>SUM(E24:E25,E29:E36)</f>
        <v>38564</v>
      </c>
      <c r="F37" s="53">
        <f>SUM(F24:F25,F29:F36)</f>
        <v>41628</v>
      </c>
    </row>
    <row r="38" spans="1:6" ht="12">
      <c r="A38" s="24" t="s">
        <v>145</v>
      </c>
      <c r="B38" s="50"/>
      <c r="C38" s="50"/>
      <c r="D38" s="43" t="s">
        <v>45</v>
      </c>
      <c r="E38" s="53">
        <f>E37</f>
        <v>38564</v>
      </c>
      <c r="F38" s="53">
        <f>F37</f>
        <v>41628</v>
      </c>
    </row>
    <row r="39" spans="1:6" ht="12">
      <c r="A39" s="24" t="s">
        <v>108</v>
      </c>
      <c r="B39" s="50"/>
      <c r="C39" s="50"/>
      <c r="D39" s="22"/>
      <c r="E39" s="50"/>
      <c r="F39" s="50"/>
    </row>
    <row r="40" spans="1:6" ht="12">
      <c r="A40" s="42" t="s">
        <v>14</v>
      </c>
      <c r="B40" s="53">
        <f>SUM(B36:B39)</f>
        <v>204632</v>
      </c>
      <c r="C40" s="53">
        <f>SUM(C36:C39)</f>
        <v>157001</v>
      </c>
      <c r="D40" s="22"/>
      <c r="E40" s="50"/>
      <c r="F40" s="50"/>
    </row>
    <row r="41" spans="1:6" ht="12">
      <c r="A41" s="25" t="s">
        <v>44</v>
      </c>
      <c r="B41" s="50"/>
      <c r="C41" s="50"/>
      <c r="D41" s="22"/>
      <c r="E41" s="50"/>
      <c r="F41" s="50"/>
    </row>
    <row r="42" spans="1:6" ht="12">
      <c r="A42" s="42" t="s">
        <v>45</v>
      </c>
      <c r="B42" s="86">
        <f>B22+B34+B40</f>
        <v>17973337</v>
      </c>
      <c r="C42" s="53">
        <f>C22+C34+C40</f>
        <v>19244635</v>
      </c>
      <c r="D42" s="22"/>
      <c r="E42" s="50"/>
      <c r="F42" s="50"/>
    </row>
    <row r="43" spans="2:6" ht="12.75" customHeight="1">
      <c r="B43" s="50"/>
      <c r="C43" s="50"/>
      <c r="D43" s="22"/>
      <c r="E43" s="50"/>
      <c r="F43" s="50"/>
    </row>
    <row r="44" spans="1:6" ht="12">
      <c r="A44" s="42" t="s">
        <v>47</v>
      </c>
      <c r="B44" s="52">
        <f>B15+B42</f>
        <v>17973337</v>
      </c>
      <c r="C44" s="52">
        <f>C15+C42</f>
        <v>19244635</v>
      </c>
      <c r="D44" s="42" t="s">
        <v>46</v>
      </c>
      <c r="E44" s="53">
        <f>E20+E38</f>
        <v>17973337</v>
      </c>
      <c r="F44" s="53">
        <f>F20+F38</f>
        <v>19244635</v>
      </c>
    </row>
    <row r="45" spans="2:7" ht="12">
      <c r="B45" s="1"/>
      <c r="C45" s="1"/>
      <c r="D45" s="1"/>
      <c r="E45" s="1"/>
      <c r="F45" s="1"/>
      <c r="G45" s="1"/>
    </row>
    <row r="46" spans="1:7" s="57" customFormat="1" ht="12">
      <c r="A46" s="118" t="s">
        <v>200</v>
      </c>
      <c r="B46" s="175"/>
      <c r="C46" s="175"/>
      <c r="D46" s="175"/>
      <c r="E46" s="175"/>
      <c r="F46" s="55"/>
      <c r="G46" s="56"/>
    </row>
    <row r="47" spans="2:7" s="57" customFormat="1" ht="12">
      <c r="B47" s="56"/>
      <c r="C47" s="56"/>
      <c r="D47" s="56"/>
      <c r="E47" s="56"/>
      <c r="F47" s="56"/>
      <c r="G47" s="56"/>
    </row>
    <row r="48" spans="1:8" s="57" customFormat="1" ht="12.75">
      <c r="A48" s="170" t="s">
        <v>113</v>
      </c>
      <c r="B48" s="170"/>
      <c r="C48" s="170"/>
      <c r="D48" s="58" t="s">
        <v>188</v>
      </c>
      <c r="E48" s="59"/>
      <c r="F48" s="56"/>
      <c r="G48" s="56"/>
      <c r="H48" s="60"/>
    </row>
    <row r="49" spans="1:6" s="57" customFormat="1" ht="12">
      <c r="A49" s="171" t="s">
        <v>180</v>
      </c>
      <c r="B49" s="171"/>
      <c r="C49" s="171"/>
      <c r="D49" s="61" t="s">
        <v>189</v>
      </c>
      <c r="E49" s="62"/>
      <c r="F49" s="63"/>
    </row>
    <row r="50" spans="4:6" s="57" customFormat="1" ht="12">
      <c r="D50" s="61"/>
      <c r="E50" s="62"/>
      <c r="F50" s="63"/>
    </row>
    <row r="51" spans="4:6" s="57" customFormat="1" ht="12">
      <c r="D51" s="61"/>
      <c r="E51" s="62"/>
      <c r="F51" s="63"/>
    </row>
    <row r="52" spans="4:6" s="57" customFormat="1" ht="12">
      <c r="D52" s="61"/>
      <c r="E52" s="62"/>
      <c r="F52" s="63"/>
    </row>
    <row r="53" spans="4:7" s="57" customFormat="1" ht="12.75">
      <c r="D53" s="62"/>
      <c r="E53" s="64"/>
      <c r="F53" s="56"/>
      <c r="G53" s="56"/>
    </row>
    <row r="54" spans="4:7" s="57" customFormat="1" ht="12.75">
      <c r="D54" s="65" t="s">
        <v>190</v>
      </c>
      <c r="E54" s="59"/>
      <c r="G54" s="56"/>
    </row>
    <row r="55" spans="4:7" s="57" customFormat="1" ht="12.75">
      <c r="D55" s="66"/>
      <c r="E55" s="66"/>
      <c r="F55" s="56"/>
      <c r="G55" s="56"/>
    </row>
    <row r="56" spans="4:7" s="57" customFormat="1" ht="12">
      <c r="D56" s="61" t="s">
        <v>181</v>
      </c>
      <c r="E56" s="62"/>
      <c r="F56" s="56"/>
      <c r="G56" s="56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3"/>
      <c r="E59" s="1"/>
      <c r="F59" s="1"/>
      <c r="G59" s="1"/>
    </row>
    <row r="60" spans="1:7" s="4" customFormat="1" ht="12">
      <c r="A60" s="3"/>
      <c r="B60" s="3"/>
      <c r="C60" s="3"/>
      <c r="D60" s="3"/>
      <c r="E60" s="3"/>
      <c r="F60" s="3"/>
      <c r="G60" s="3"/>
    </row>
    <row r="61" spans="1:7" s="4" customFormat="1" ht="12">
      <c r="A61" s="3"/>
      <c r="B61" s="3"/>
      <c r="C61" s="3"/>
      <c r="D61" s="46"/>
      <c r="E61" s="3"/>
      <c r="F61" s="3"/>
      <c r="G61" s="3"/>
    </row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14" sqref="E14"/>
    </sheetView>
  </sheetViews>
  <sheetFormatPr defaultColWidth="9.140625" defaultRowHeight="12.75"/>
  <cols>
    <col min="1" max="1" width="46.00390625" style="6" customWidth="1"/>
    <col min="2" max="3" width="12.421875" style="6" customWidth="1"/>
    <col min="4" max="4" width="43.421875" style="6" customWidth="1"/>
    <col min="5" max="5" width="13.57421875" style="6" customWidth="1"/>
    <col min="6" max="6" width="12.57421875" style="6" customWidth="1"/>
    <col min="7" max="7" width="9.140625" style="6" customWidth="1"/>
    <col min="8" max="9" width="10.8515625" style="6" bestFit="1" customWidth="1"/>
    <col min="10" max="16384" width="9.140625" style="6" customWidth="1"/>
  </cols>
  <sheetData>
    <row r="1" spans="5:6" ht="25.5" customHeight="1">
      <c r="E1" s="177" t="s">
        <v>154</v>
      </c>
      <c r="F1" s="177"/>
    </row>
    <row r="2" spans="1:6" ht="12.75" customHeight="1">
      <c r="A2" s="29"/>
      <c r="C2" s="178" t="s">
        <v>15</v>
      </c>
      <c r="D2" s="178"/>
      <c r="E2" s="7"/>
      <c r="F2" s="7"/>
    </row>
    <row r="3" spans="1:6" ht="15">
      <c r="A3" s="178" t="s">
        <v>178</v>
      </c>
      <c r="B3" s="178"/>
      <c r="E3" s="7"/>
      <c r="F3" s="7"/>
    </row>
    <row r="4" spans="1:6" ht="15">
      <c r="A4" s="18" t="s">
        <v>198</v>
      </c>
      <c r="B4" s="8"/>
      <c r="C4" s="9"/>
      <c r="D4" s="47" t="s">
        <v>179</v>
      </c>
      <c r="E4" s="179"/>
      <c r="F4" s="179"/>
    </row>
    <row r="5" spans="1:7" ht="15">
      <c r="A5" s="10"/>
      <c r="B5" s="11"/>
      <c r="C5" s="11"/>
      <c r="D5" s="12"/>
      <c r="E5" s="13"/>
      <c r="F5" s="14" t="s">
        <v>80</v>
      </c>
      <c r="G5" s="21"/>
    </row>
    <row r="6" spans="1:7" ht="28.5">
      <c r="A6" s="67" t="s">
        <v>16</v>
      </c>
      <c r="B6" s="67" t="s">
        <v>2</v>
      </c>
      <c r="C6" s="67" t="s">
        <v>5</v>
      </c>
      <c r="D6" s="67" t="s">
        <v>17</v>
      </c>
      <c r="E6" s="67" t="s">
        <v>2</v>
      </c>
      <c r="F6" s="67" t="s">
        <v>5</v>
      </c>
      <c r="G6" s="21"/>
    </row>
    <row r="7" spans="1:7" ht="15">
      <c r="A7" s="67" t="s">
        <v>6</v>
      </c>
      <c r="B7" s="67">
        <v>1</v>
      </c>
      <c r="C7" s="67">
        <v>2</v>
      </c>
      <c r="D7" s="67" t="s">
        <v>6</v>
      </c>
      <c r="E7" s="67">
        <v>1</v>
      </c>
      <c r="F7" s="67">
        <v>2</v>
      </c>
      <c r="G7" s="21"/>
    </row>
    <row r="8" spans="1:7" ht="18" customHeight="1">
      <c r="A8" s="68" t="s">
        <v>18</v>
      </c>
      <c r="B8" s="69"/>
      <c r="C8" s="69"/>
      <c r="D8" s="68" t="s">
        <v>19</v>
      </c>
      <c r="E8" s="70"/>
      <c r="F8" s="70"/>
      <c r="G8" s="21"/>
    </row>
    <row r="9" spans="1:7" ht="15">
      <c r="A9" s="15" t="s">
        <v>20</v>
      </c>
      <c r="B9" s="16"/>
      <c r="C9" s="16"/>
      <c r="D9" s="15" t="s">
        <v>48</v>
      </c>
      <c r="E9" s="16"/>
      <c r="F9" s="16"/>
      <c r="G9" s="21"/>
    </row>
    <row r="10" spans="1:7" s="17" customFormat="1" ht="15">
      <c r="A10" s="71" t="s">
        <v>21</v>
      </c>
      <c r="B10" s="71"/>
      <c r="C10" s="71"/>
      <c r="D10" s="71" t="s">
        <v>49</v>
      </c>
      <c r="E10" s="54">
        <v>6081</v>
      </c>
      <c r="F10" s="54">
        <v>116032</v>
      </c>
      <c r="G10" s="26"/>
    </row>
    <row r="11" spans="1:9" s="17" customFormat="1" ht="31.5" customHeight="1">
      <c r="A11" s="71" t="s">
        <v>155</v>
      </c>
      <c r="B11" s="54">
        <v>3839063</v>
      </c>
      <c r="C11" s="54">
        <v>40742877</v>
      </c>
      <c r="D11" s="71" t="s">
        <v>50</v>
      </c>
      <c r="E11" s="54">
        <v>2675264</v>
      </c>
      <c r="F11" s="54">
        <v>24160149</v>
      </c>
      <c r="G11" s="26"/>
      <c r="I11" s="117"/>
    </row>
    <row r="12" spans="1:8" s="17" customFormat="1" ht="15.75" customHeight="1">
      <c r="A12" s="71" t="s">
        <v>22</v>
      </c>
      <c r="B12" s="54">
        <v>3838783</v>
      </c>
      <c r="C12" s="54">
        <v>40716876</v>
      </c>
      <c r="D12" s="71" t="s">
        <v>51</v>
      </c>
      <c r="E12" s="54">
        <v>2675111</v>
      </c>
      <c r="F12" s="54">
        <v>24094718</v>
      </c>
      <c r="G12" s="79"/>
      <c r="H12" s="117"/>
    </row>
    <row r="13" spans="1:9" s="17" customFormat="1" ht="15">
      <c r="A13" s="71" t="s">
        <v>156</v>
      </c>
      <c r="B13" s="54">
        <v>11166</v>
      </c>
      <c r="C13" s="54">
        <v>21395</v>
      </c>
      <c r="D13" s="71" t="s">
        <v>161</v>
      </c>
      <c r="E13" s="54">
        <v>8166</v>
      </c>
      <c r="F13" s="54">
        <v>15341</v>
      </c>
      <c r="G13" s="26"/>
      <c r="H13" s="117"/>
      <c r="I13" s="117"/>
    </row>
    <row r="14" spans="1:7" s="17" customFormat="1" ht="15">
      <c r="A14" s="71" t="s">
        <v>23</v>
      </c>
      <c r="B14" s="73">
        <v>457</v>
      </c>
      <c r="C14" s="73">
        <v>3720</v>
      </c>
      <c r="D14" s="72" t="s">
        <v>52</v>
      </c>
      <c r="E14" s="73">
        <v>271086</v>
      </c>
      <c r="F14" s="73">
        <v>1429089</v>
      </c>
      <c r="G14" s="26"/>
    </row>
    <row r="15" spans="1:7" s="17" customFormat="1" ht="15">
      <c r="A15" s="74"/>
      <c r="B15" s="54"/>
      <c r="C15" s="54"/>
      <c r="D15" s="71" t="s">
        <v>26</v>
      </c>
      <c r="E15" s="54"/>
      <c r="F15" s="54">
        <v>1010706</v>
      </c>
      <c r="G15" s="26"/>
    </row>
    <row r="16" spans="1:7" s="17" customFormat="1" ht="15">
      <c r="A16" s="74" t="s">
        <v>24</v>
      </c>
      <c r="B16" s="75">
        <f>SUM(B10,B11,B13:B14)</f>
        <v>3850686</v>
      </c>
      <c r="C16" s="75">
        <f>SUM(C10,C11,C13:C14)</f>
        <v>40767992</v>
      </c>
      <c r="D16" s="74" t="s">
        <v>24</v>
      </c>
      <c r="E16" s="75">
        <f>SUM(E10,E11,E13:E15)</f>
        <v>2960597</v>
      </c>
      <c r="F16" s="75">
        <f>SUM(F10,F11,F13:F15)</f>
        <v>26731317</v>
      </c>
      <c r="G16" s="26"/>
    </row>
    <row r="17" spans="1:6" s="17" customFormat="1" ht="29.25">
      <c r="A17" s="80" t="s">
        <v>105</v>
      </c>
      <c r="B17" s="75">
        <f>B16</f>
        <v>3850686</v>
      </c>
      <c r="C17" s="75">
        <f>C16</f>
        <v>40767992</v>
      </c>
      <c r="D17" s="81" t="s">
        <v>105</v>
      </c>
      <c r="E17" s="75">
        <f>E16</f>
        <v>2960597</v>
      </c>
      <c r="F17" s="75">
        <f>F16</f>
        <v>26731317</v>
      </c>
    </row>
    <row r="18" spans="1:6" s="17" customFormat="1" ht="15">
      <c r="A18" s="76" t="s">
        <v>118</v>
      </c>
      <c r="B18" s="54"/>
      <c r="C18" s="54"/>
      <c r="D18" s="76" t="s">
        <v>53</v>
      </c>
      <c r="E18" s="54"/>
      <c r="F18" s="54"/>
    </row>
    <row r="19" spans="1:6" s="17" customFormat="1" ht="15">
      <c r="A19" s="77" t="s">
        <v>182</v>
      </c>
      <c r="B19" s="54"/>
      <c r="C19" s="54"/>
      <c r="D19" s="81"/>
      <c r="E19" s="54"/>
      <c r="F19" s="54"/>
    </row>
    <row r="20" spans="1:6" s="17" customFormat="1" ht="15">
      <c r="A20" s="71" t="s">
        <v>131</v>
      </c>
      <c r="B20" s="54">
        <v>113655</v>
      </c>
      <c r="C20" s="54">
        <v>817010</v>
      </c>
      <c r="D20" s="76"/>
      <c r="E20" s="54"/>
      <c r="F20" s="54"/>
    </row>
    <row r="21" spans="1:6" s="17" customFormat="1" ht="15">
      <c r="A21" s="71" t="s">
        <v>25</v>
      </c>
      <c r="B21" s="54"/>
      <c r="C21" s="54"/>
      <c r="D21" s="74"/>
      <c r="E21" s="54"/>
      <c r="F21" s="54"/>
    </row>
    <row r="22" spans="1:6" s="17" customFormat="1" ht="15">
      <c r="A22" s="71" t="s">
        <v>157</v>
      </c>
      <c r="B22" s="54"/>
      <c r="C22" s="54"/>
      <c r="D22" s="71"/>
      <c r="E22" s="54"/>
      <c r="F22" s="54"/>
    </row>
    <row r="23" spans="1:6" s="17" customFormat="1" ht="15">
      <c r="A23" s="71" t="s">
        <v>26</v>
      </c>
      <c r="B23" s="54"/>
      <c r="C23" s="54"/>
      <c r="D23" s="71"/>
      <c r="E23" s="54"/>
      <c r="F23" s="54"/>
    </row>
    <row r="24" spans="1:6" s="17" customFormat="1" ht="15">
      <c r="A24" s="74" t="s">
        <v>27</v>
      </c>
      <c r="B24" s="75">
        <f>SUM(B19:B23)</f>
        <v>113655</v>
      </c>
      <c r="C24" s="75">
        <f>SUM(C19:C23)</f>
        <v>817010</v>
      </c>
      <c r="D24" s="74" t="s">
        <v>27</v>
      </c>
      <c r="E24" s="54"/>
      <c r="F24" s="54"/>
    </row>
    <row r="25" spans="1:6" s="17" customFormat="1" ht="29.25">
      <c r="A25" s="80" t="s">
        <v>106</v>
      </c>
      <c r="B25" s="54">
        <f>B24</f>
        <v>113655</v>
      </c>
      <c r="C25" s="54">
        <f>C24</f>
        <v>817010</v>
      </c>
      <c r="D25" s="76" t="s">
        <v>106</v>
      </c>
      <c r="E25" s="54">
        <f>E24</f>
        <v>0</v>
      </c>
      <c r="F25" s="54">
        <f>F24</f>
        <v>0</v>
      </c>
    </row>
    <row r="26" spans="1:6" s="17" customFormat="1" ht="15">
      <c r="A26" s="76" t="s">
        <v>158</v>
      </c>
      <c r="B26" s="75">
        <f>B16+B24</f>
        <v>3964341</v>
      </c>
      <c r="C26" s="75">
        <f>C16+C24</f>
        <v>41585002</v>
      </c>
      <c r="D26" s="76" t="s">
        <v>54</v>
      </c>
      <c r="E26" s="75">
        <f>E16+E24</f>
        <v>2960597</v>
      </c>
      <c r="F26" s="75">
        <f>F16+F24</f>
        <v>26731317</v>
      </c>
    </row>
    <row r="27" spans="1:6" s="17" customFormat="1" ht="15">
      <c r="A27" s="76" t="s">
        <v>183</v>
      </c>
      <c r="B27" s="75"/>
      <c r="C27" s="75"/>
      <c r="D27" s="76" t="s">
        <v>184</v>
      </c>
      <c r="E27" s="54">
        <f>-(E26-B26)</f>
        <v>1003744</v>
      </c>
      <c r="F27" s="54">
        <f>-(F26-C26)</f>
        <v>14853685</v>
      </c>
    </row>
    <row r="28" spans="1:6" s="17" customFormat="1" ht="18.75" customHeight="1">
      <c r="A28" s="76" t="s">
        <v>159</v>
      </c>
      <c r="B28" s="75"/>
      <c r="C28" s="75"/>
      <c r="D28" s="71"/>
      <c r="E28" s="54"/>
      <c r="F28" s="54"/>
    </row>
    <row r="29" spans="1:6" s="17" customFormat="1" ht="24" customHeight="1">
      <c r="A29" s="76" t="s">
        <v>160</v>
      </c>
      <c r="B29" s="75">
        <f>B27-B28</f>
        <v>0</v>
      </c>
      <c r="C29" s="75">
        <f>C27-C28</f>
        <v>0</v>
      </c>
      <c r="D29" s="76" t="s">
        <v>162</v>
      </c>
      <c r="E29" s="54">
        <f>E27+B28</f>
        <v>1003744</v>
      </c>
      <c r="F29" s="54">
        <f>F27+C28</f>
        <v>14853685</v>
      </c>
    </row>
    <row r="30" spans="1:6" s="17" customFormat="1" ht="14.25" customHeight="1">
      <c r="A30" s="78" t="s">
        <v>185</v>
      </c>
      <c r="B30" s="75">
        <f>B26+B28+B29</f>
        <v>3964341</v>
      </c>
      <c r="C30" s="75">
        <f>C26+C28+C29</f>
        <v>41585002</v>
      </c>
      <c r="D30" s="76" t="s">
        <v>186</v>
      </c>
      <c r="E30" s="75">
        <f>E26+E29</f>
        <v>3964341</v>
      </c>
      <c r="F30" s="75">
        <f>F26+F29</f>
        <v>41585002</v>
      </c>
    </row>
    <row r="31" spans="1:6" s="17" customFormat="1" ht="13.5" customHeight="1">
      <c r="A31" s="28"/>
      <c r="B31" s="26"/>
      <c r="C31" s="26"/>
      <c r="D31" s="27"/>
      <c r="E31" s="26"/>
      <c r="F31" s="26"/>
    </row>
    <row r="32" spans="1:5" s="17" customFormat="1" ht="12.75" customHeight="1">
      <c r="A32" s="119" t="s">
        <v>201</v>
      </c>
      <c r="C32" s="176"/>
      <c r="D32" s="176"/>
      <c r="E32" s="82"/>
    </row>
    <row r="33" spans="1:4" s="17" customFormat="1" ht="15">
      <c r="A33" s="83" t="s">
        <v>113</v>
      </c>
      <c r="D33" s="83" t="s">
        <v>188</v>
      </c>
    </row>
    <row r="34" spans="1:4" s="17" customFormat="1" ht="15">
      <c r="A34" s="84" t="s">
        <v>180</v>
      </c>
      <c r="B34" s="21"/>
      <c r="D34" s="85" t="s">
        <v>189</v>
      </c>
    </row>
    <row r="35" spans="2:3" s="17" customFormat="1" ht="15">
      <c r="B35" s="6"/>
      <c r="C35" s="6"/>
    </row>
    <row r="36" spans="1:4" s="17" customFormat="1" ht="15">
      <c r="A36" s="6"/>
      <c r="B36" s="6"/>
      <c r="C36" s="6"/>
      <c r="D36" s="82"/>
    </row>
    <row r="37" spans="1:4" s="17" customFormat="1" ht="15">
      <c r="A37" s="6"/>
      <c r="B37" s="6"/>
      <c r="C37" s="6"/>
      <c r="D37" s="30" t="s">
        <v>190</v>
      </c>
    </row>
    <row r="39" ht="15">
      <c r="D39" s="85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25">
      <selection activeCell="D51" sqref="D51"/>
    </sheetView>
  </sheetViews>
  <sheetFormatPr defaultColWidth="9.140625" defaultRowHeight="12.75"/>
  <cols>
    <col min="1" max="1" width="54.8515625" style="5" customWidth="1"/>
    <col min="2" max="2" width="15.8515625" style="5" customWidth="1"/>
    <col min="3" max="3" width="12.140625" style="5" customWidth="1"/>
    <col min="4" max="4" width="11.7109375" style="5" customWidth="1"/>
    <col min="5" max="5" width="14.28125" style="5" customWidth="1"/>
    <col min="6" max="6" width="12.28125" style="5" customWidth="1"/>
    <col min="7" max="7" width="12.57421875" style="5" customWidth="1"/>
    <col min="8" max="16384" width="9.140625" style="5" customWidth="1"/>
  </cols>
  <sheetData>
    <row r="1" spans="1:7" ht="12.75">
      <c r="A1" s="87"/>
      <c r="B1" s="87"/>
      <c r="C1" s="87"/>
      <c r="D1" s="87"/>
      <c r="E1" s="180" t="s">
        <v>163</v>
      </c>
      <c r="F1" s="180"/>
      <c r="G1" s="87"/>
    </row>
    <row r="2" spans="1:7" ht="14.25">
      <c r="A2" s="163" t="s">
        <v>95</v>
      </c>
      <c r="B2" s="163"/>
      <c r="C2" s="163"/>
      <c r="D2" s="163"/>
      <c r="E2" s="163"/>
      <c r="F2" s="163"/>
      <c r="G2" s="87"/>
    </row>
    <row r="3" spans="1:7" ht="15">
      <c r="A3" s="88" t="s">
        <v>187</v>
      </c>
      <c r="B3" s="89"/>
      <c r="D3" s="90" t="s">
        <v>177</v>
      </c>
      <c r="F3" s="91"/>
      <c r="G3" s="87"/>
    </row>
    <row r="4" spans="1:7" ht="15">
      <c r="A4" s="18" t="s">
        <v>198</v>
      </c>
      <c r="B4" s="18"/>
      <c r="C4" s="19"/>
      <c r="D4" s="19"/>
      <c r="E4" s="92"/>
      <c r="F4" s="92"/>
      <c r="G4" s="93"/>
    </row>
    <row r="5" spans="1:7" ht="15">
      <c r="A5" s="18"/>
      <c r="B5" s="18"/>
      <c r="C5" s="18"/>
      <c r="D5" s="94"/>
      <c r="E5" s="93"/>
      <c r="F5" s="93"/>
      <c r="G5" s="95" t="s">
        <v>80</v>
      </c>
    </row>
    <row r="6" spans="1:7" ht="13.5" customHeight="1">
      <c r="A6" s="161" t="s">
        <v>81</v>
      </c>
      <c r="B6" s="164" t="s">
        <v>4</v>
      </c>
      <c r="C6" s="165"/>
      <c r="D6" s="166"/>
      <c r="E6" s="164" t="s">
        <v>5</v>
      </c>
      <c r="F6" s="165"/>
      <c r="G6" s="166"/>
    </row>
    <row r="7" spans="1:7" ht="30.75" customHeight="1">
      <c r="A7" s="162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9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98" t="s">
        <v>164</v>
      </c>
      <c r="B9" s="99"/>
      <c r="C9" s="99"/>
      <c r="D9" s="99"/>
      <c r="E9" s="99"/>
      <c r="F9" s="99"/>
      <c r="G9" s="99"/>
    </row>
    <row r="10" spans="1:7" ht="15">
      <c r="A10" s="100" t="s">
        <v>121</v>
      </c>
      <c r="B10" s="99">
        <v>1306</v>
      </c>
      <c r="C10" s="99">
        <v>264995</v>
      </c>
      <c r="D10" s="99">
        <f>B10-C10</f>
        <v>-263689</v>
      </c>
      <c r="E10" s="99">
        <v>991159</v>
      </c>
      <c r="F10" s="99">
        <v>13215441</v>
      </c>
      <c r="G10" s="99">
        <f>E10-F10</f>
        <v>-12224282</v>
      </c>
    </row>
    <row r="11" spans="1:7" ht="15">
      <c r="A11" s="100" t="s">
        <v>165</v>
      </c>
      <c r="B11" s="99"/>
      <c r="C11" s="99"/>
      <c r="D11" s="99">
        <f>B11-C11</f>
        <v>0</v>
      </c>
      <c r="E11" s="99"/>
      <c r="F11" s="99"/>
      <c r="G11" s="99">
        <f>E11-F11</f>
        <v>0</v>
      </c>
    </row>
    <row r="12" spans="1:7" ht="15">
      <c r="A12" s="100" t="s">
        <v>94</v>
      </c>
      <c r="B12" s="101"/>
      <c r="C12" s="101"/>
      <c r="D12" s="101"/>
      <c r="E12" s="101"/>
      <c r="F12" s="99"/>
      <c r="G12" s="99"/>
    </row>
    <row r="13" spans="1:7" ht="15">
      <c r="A13" s="102" t="s">
        <v>125</v>
      </c>
      <c r="B13" s="101"/>
      <c r="C13" s="101"/>
      <c r="D13" s="101">
        <f>B13-C13</f>
        <v>0</v>
      </c>
      <c r="E13" s="101"/>
      <c r="F13" s="99"/>
      <c r="G13" s="99">
        <f>E13-F13</f>
        <v>0</v>
      </c>
    </row>
    <row r="14" spans="1:7" ht="15">
      <c r="A14" s="102" t="s">
        <v>135</v>
      </c>
      <c r="B14" s="101"/>
      <c r="C14" s="101"/>
      <c r="D14" s="101">
        <f aca="true" t="shared" si="0" ref="D14:D25">B14-C14</f>
        <v>0</v>
      </c>
      <c r="E14" s="101"/>
      <c r="F14" s="99"/>
      <c r="G14" s="99">
        <f>E14-F14</f>
        <v>0</v>
      </c>
    </row>
    <row r="15" spans="1:7" ht="15">
      <c r="A15" s="100" t="s">
        <v>122</v>
      </c>
      <c r="B15" s="99"/>
      <c r="C15" s="99"/>
      <c r="D15" s="101">
        <f t="shared" si="0"/>
        <v>0</v>
      </c>
      <c r="E15" s="99"/>
      <c r="F15" s="99"/>
      <c r="G15" s="99">
        <f>E15-F15</f>
        <v>0</v>
      </c>
    </row>
    <row r="16" spans="1:7" ht="14.25">
      <c r="A16" s="98" t="s">
        <v>119</v>
      </c>
      <c r="B16" s="103">
        <f>SUM(B10:B15)</f>
        <v>1306</v>
      </c>
      <c r="C16" s="103">
        <f>SUM(C10:C15)</f>
        <v>264995</v>
      </c>
      <c r="D16" s="104">
        <f>B16-C16</f>
        <v>-263689</v>
      </c>
      <c r="E16" s="103">
        <f>SUM(E10:E15)</f>
        <v>991159</v>
      </c>
      <c r="F16" s="103">
        <f>SUM(F10:F15)</f>
        <v>13215441</v>
      </c>
      <c r="G16" s="103">
        <f>E16-F16</f>
        <v>-12224282</v>
      </c>
    </row>
    <row r="17" spans="1:7" ht="15">
      <c r="A17" s="98" t="s">
        <v>132</v>
      </c>
      <c r="B17" s="99"/>
      <c r="C17" s="99"/>
      <c r="D17" s="99"/>
      <c r="E17" s="99"/>
      <c r="F17" s="99"/>
      <c r="G17" s="99"/>
    </row>
    <row r="18" spans="1:7" ht="15">
      <c r="A18" s="100" t="s">
        <v>85</v>
      </c>
      <c r="B18" s="99">
        <v>900610</v>
      </c>
      <c r="C18" s="99">
        <v>694029</v>
      </c>
      <c r="D18" s="99">
        <f t="shared" si="0"/>
        <v>206581</v>
      </c>
      <c r="E18" s="99">
        <v>11892920</v>
      </c>
      <c r="F18" s="99">
        <v>4503868</v>
      </c>
      <c r="G18" s="99">
        <f>E18-F18</f>
        <v>7389052</v>
      </c>
    </row>
    <row r="19" spans="1:7" ht="15">
      <c r="A19" s="100" t="s">
        <v>86</v>
      </c>
      <c r="B19" s="99"/>
      <c r="C19" s="99"/>
      <c r="D19" s="99">
        <f t="shared" si="0"/>
        <v>0</v>
      </c>
      <c r="E19" s="99"/>
      <c r="F19" s="99"/>
      <c r="G19" s="99">
        <f aca="true" t="shared" si="1" ref="G19:G25">E19-F19</f>
        <v>0</v>
      </c>
    </row>
    <row r="20" spans="1:10" ht="15">
      <c r="A20" s="100" t="s">
        <v>92</v>
      </c>
      <c r="B20" s="99">
        <v>275324</v>
      </c>
      <c r="C20" s="99">
        <v>458</v>
      </c>
      <c r="D20" s="99">
        <f t="shared" si="0"/>
        <v>274866</v>
      </c>
      <c r="E20" s="99">
        <v>1463732</v>
      </c>
      <c r="F20" s="99">
        <v>3524</v>
      </c>
      <c r="G20" s="99">
        <f t="shared" si="1"/>
        <v>1460208</v>
      </c>
      <c r="J20" s="48"/>
    </row>
    <row r="21" spans="1:7" ht="15">
      <c r="A21" s="100" t="s">
        <v>90</v>
      </c>
      <c r="B21" s="99">
        <v>5894</v>
      </c>
      <c r="C21" s="99"/>
      <c r="D21" s="99">
        <f t="shared" si="0"/>
        <v>5894</v>
      </c>
      <c r="E21" s="99">
        <v>115879</v>
      </c>
      <c r="F21" s="99"/>
      <c r="G21" s="99">
        <f t="shared" si="1"/>
        <v>115879</v>
      </c>
    </row>
    <row r="22" spans="1:7" ht="15">
      <c r="A22" s="102" t="s">
        <v>101</v>
      </c>
      <c r="B22" s="99"/>
      <c r="C22" s="99">
        <v>116138</v>
      </c>
      <c r="D22" s="99">
        <f t="shared" si="0"/>
        <v>-116138</v>
      </c>
      <c r="E22" s="99"/>
      <c r="F22" s="99">
        <v>910139</v>
      </c>
      <c r="G22" s="99">
        <f t="shared" si="1"/>
        <v>-910139</v>
      </c>
    </row>
    <row r="23" spans="1:7" ht="15">
      <c r="A23" s="102" t="s">
        <v>102</v>
      </c>
      <c r="B23" s="99"/>
      <c r="C23" s="101">
        <v>1190</v>
      </c>
      <c r="D23" s="99">
        <f t="shared" si="0"/>
        <v>-1190</v>
      </c>
      <c r="E23" s="99"/>
      <c r="F23" s="101">
        <v>5075</v>
      </c>
      <c r="G23" s="99">
        <f t="shared" si="1"/>
        <v>-5075</v>
      </c>
    </row>
    <row r="24" spans="1:7" ht="15">
      <c r="A24" s="102" t="s">
        <v>166</v>
      </c>
      <c r="B24" s="99"/>
      <c r="C24" s="99"/>
      <c r="D24" s="99">
        <f t="shared" si="0"/>
        <v>0</v>
      </c>
      <c r="E24" s="99">
        <v>109</v>
      </c>
      <c r="F24" s="99"/>
      <c r="G24" s="99">
        <f t="shared" si="1"/>
        <v>109</v>
      </c>
    </row>
    <row r="25" spans="1:7" ht="15">
      <c r="A25" s="100" t="s">
        <v>91</v>
      </c>
      <c r="B25" s="99"/>
      <c r="C25" s="99"/>
      <c r="D25" s="99">
        <f t="shared" si="0"/>
        <v>0</v>
      </c>
      <c r="E25" s="99"/>
      <c r="F25" s="99"/>
      <c r="G25" s="99">
        <f t="shared" si="1"/>
        <v>0</v>
      </c>
    </row>
    <row r="26" spans="1:7" ht="28.5">
      <c r="A26" s="98" t="s">
        <v>120</v>
      </c>
      <c r="B26" s="103">
        <f>SUM(B18:B25)</f>
        <v>1181828</v>
      </c>
      <c r="C26" s="103">
        <f>SUM(C18:C25)</f>
        <v>811815</v>
      </c>
      <c r="D26" s="103">
        <f>B26-C26</f>
        <v>370013</v>
      </c>
      <c r="E26" s="103">
        <f>SUM(E18:E25)</f>
        <v>13472640</v>
      </c>
      <c r="F26" s="103">
        <f>SUM(F18:F25)</f>
        <v>5422606</v>
      </c>
      <c r="G26" s="103">
        <f>E26-F26</f>
        <v>8050034</v>
      </c>
    </row>
    <row r="27" spans="1:7" ht="15">
      <c r="A27" s="98" t="s">
        <v>133</v>
      </c>
      <c r="B27" s="99"/>
      <c r="C27" s="99"/>
      <c r="D27" s="99"/>
      <c r="E27" s="99"/>
      <c r="F27" s="99"/>
      <c r="G27" s="99"/>
    </row>
    <row r="28" spans="1:7" ht="15">
      <c r="A28" s="100" t="s">
        <v>123</v>
      </c>
      <c r="B28" s="99"/>
      <c r="C28" s="99"/>
      <c r="D28" s="99"/>
      <c r="E28" s="99"/>
      <c r="F28" s="99"/>
      <c r="G28" s="99"/>
    </row>
    <row r="29" spans="1:7" ht="15">
      <c r="A29" s="100" t="s">
        <v>87</v>
      </c>
      <c r="B29" s="99"/>
      <c r="C29" s="99"/>
      <c r="D29" s="99"/>
      <c r="E29" s="99"/>
      <c r="F29" s="99"/>
      <c r="G29" s="99"/>
    </row>
    <row r="30" spans="1:7" ht="15">
      <c r="A30" s="100" t="s">
        <v>93</v>
      </c>
      <c r="B30" s="99"/>
      <c r="C30" s="99"/>
      <c r="D30" s="99"/>
      <c r="E30" s="99"/>
      <c r="F30" s="99"/>
      <c r="G30" s="99"/>
    </row>
    <row r="31" spans="1:7" ht="15">
      <c r="A31" s="100" t="s">
        <v>167</v>
      </c>
      <c r="B31" s="99"/>
      <c r="C31" s="99"/>
      <c r="D31" s="99"/>
      <c r="E31" s="99"/>
      <c r="F31" s="99"/>
      <c r="G31" s="99"/>
    </row>
    <row r="32" spans="1:7" ht="15">
      <c r="A32" s="100" t="s">
        <v>124</v>
      </c>
      <c r="B32" s="99"/>
      <c r="C32" s="99"/>
      <c r="D32" s="99"/>
      <c r="E32" s="99"/>
      <c r="F32" s="99"/>
      <c r="G32" s="99"/>
    </row>
    <row r="33" spans="1:7" ht="28.5">
      <c r="A33" s="98" t="s">
        <v>168</v>
      </c>
      <c r="B33" s="99"/>
      <c r="C33" s="99"/>
      <c r="D33" s="99"/>
      <c r="E33" s="99"/>
      <c r="F33" s="99"/>
      <c r="G33" s="99"/>
    </row>
    <row r="34" spans="1:7" ht="28.5">
      <c r="A34" s="98" t="s">
        <v>88</v>
      </c>
      <c r="B34" s="103">
        <f aca="true" t="shared" si="2" ref="B34:G34">B16+B26+B33</f>
        <v>1183134</v>
      </c>
      <c r="C34" s="103">
        <f t="shared" si="2"/>
        <v>1076810</v>
      </c>
      <c r="D34" s="103">
        <f t="shared" si="2"/>
        <v>106324</v>
      </c>
      <c r="E34" s="103">
        <f t="shared" si="2"/>
        <v>14463799</v>
      </c>
      <c r="F34" s="103">
        <f t="shared" si="2"/>
        <v>18638047</v>
      </c>
      <c r="G34" s="103">
        <f t="shared" si="2"/>
        <v>-4174248</v>
      </c>
    </row>
    <row r="35" spans="1:7" ht="15">
      <c r="A35" s="98" t="s">
        <v>89</v>
      </c>
      <c r="B35" s="99"/>
      <c r="C35" s="99"/>
      <c r="D35" s="103">
        <v>6098757</v>
      </c>
      <c r="E35" s="99"/>
      <c r="F35" s="99"/>
      <c r="G35" s="103">
        <v>10273005</v>
      </c>
    </row>
    <row r="36" spans="1:7" ht="15">
      <c r="A36" s="98" t="s">
        <v>96</v>
      </c>
      <c r="B36" s="99"/>
      <c r="C36" s="99"/>
      <c r="D36" s="103">
        <f>D34+D35</f>
        <v>6205081</v>
      </c>
      <c r="E36" s="99"/>
      <c r="F36" s="99"/>
      <c r="G36" s="103">
        <f>G34+G35</f>
        <v>6098757</v>
      </c>
    </row>
    <row r="37" spans="1:7" ht="15">
      <c r="A37" s="100" t="s">
        <v>97</v>
      </c>
      <c r="B37" s="99"/>
      <c r="C37" s="99"/>
      <c r="D37" s="73">
        <v>864765</v>
      </c>
      <c r="E37" s="99"/>
      <c r="F37" s="99"/>
      <c r="G37" s="99">
        <v>124007</v>
      </c>
    </row>
    <row r="38" spans="1:7" ht="15">
      <c r="A38" s="105"/>
      <c r="B38" s="106"/>
      <c r="C38" s="106"/>
      <c r="D38" s="107"/>
      <c r="E38" s="106"/>
      <c r="F38" s="106"/>
      <c r="G38" s="106"/>
    </row>
    <row r="39" spans="1:7" ht="15">
      <c r="A39" s="105"/>
      <c r="B39" s="106"/>
      <c r="C39" s="106"/>
      <c r="D39" s="107"/>
      <c r="E39" s="106"/>
      <c r="F39" s="106"/>
      <c r="G39" s="106"/>
    </row>
    <row r="40" spans="2:8" ht="15">
      <c r="B40" s="108"/>
      <c r="C40" s="108"/>
      <c r="D40" s="108"/>
      <c r="E40" s="108"/>
      <c r="F40" s="108"/>
      <c r="G40" s="108"/>
      <c r="H40" s="20"/>
    </row>
    <row r="41" spans="1:8" ht="12.75">
      <c r="A41" s="87" t="s">
        <v>201</v>
      </c>
      <c r="B41" s="109" t="s">
        <v>113</v>
      </c>
      <c r="C41" s="110"/>
      <c r="D41" s="87"/>
      <c r="E41" s="111" t="s">
        <v>188</v>
      </c>
      <c r="F41" s="112"/>
      <c r="H41" s="20"/>
    </row>
    <row r="42" spans="2:8" ht="12.75">
      <c r="B42" s="113"/>
      <c r="C42" s="113"/>
      <c r="E42" s="114"/>
      <c r="F42" s="114"/>
      <c r="H42" s="20"/>
    </row>
    <row r="43" spans="2:8" ht="12.75">
      <c r="B43" s="113"/>
      <c r="C43" s="113" t="s">
        <v>191</v>
      </c>
      <c r="E43" s="115"/>
      <c r="F43" s="115" t="s">
        <v>189</v>
      </c>
      <c r="H43" s="20"/>
    </row>
    <row r="44" spans="5:8" ht="12.75">
      <c r="E44" s="114"/>
      <c r="F44" s="114"/>
      <c r="H44" s="20"/>
    </row>
    <row r="45" spans="5:8" ht="12.75">
      <c r="E45" s="114"/>
      <c r="F45" s="114"/>
      <c r="H45" s="20"/>
    </row>
    <row r="46" spans="5:8" ht="12.75">
      <c r="E46" s="116"/>
      <c r="F46" s="114"/>
      <c r="H46" s="20"/>
    </row>
    <row r="47" spans="5:8" ht="12.75">
      <c r="E47" s="111" t="s">
        <v>190</v>
      </c>
      <c r="F47" s="111"/>
      <c r="H47" s="20"/>
    </row>
    <row r="48" ht="12.75">
      <c r="H48" s="20"/>
    </row>
    <row r="49" spans="5:6" ht="12.75">
      <c r="E49" s="115"/>
      <c r="F49" s="115" t="s">
        <v>181</v>
      </c>
    </row>
    <row r="50" spans="2:7" ht="12.75">
      <c r="B50" s="87"/>
      <c r="C50" s="87"/>
      <c r="D50" s="87"/>
      <c r="E50" s="87"/>
      <c r="F50" s="87"/>
      <c r="G50" s="87"/>
    </row>
    <row r="53" ht="12.75">
      <c r="D53" s="4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9">
      <selection activeCell="H36" sqref="H36"/>
    </sheetView>
  </sheetViews>
  <sheetFormatPr defaultColWidth="9.140625" defaultRowHeight="12.75"/>
  <cols>
    <col min="1" max="1" width="37.8515625" style="5" customWidth="1"/>
    <col min="2" max="2" width="12.57421875" style="5" customWidth="1"/>
    <col min="3" max="3" width="13.28125" style="5" customWidth="1"/>
    <col min="4" max="4" width="14.7109375" style="5" customWidth="1"/>
    <col min="5" max="5" width="12.140625" style="5" customWidth="1"/>
    <col min="6" max="6" width="11.28125" style="5" bestFit="1" customWidth="1"/>
    <col min="7" max="7" width="13.421875" style="5" customWidth="1"/>
    <col min="8" max="8" width="14.8515625" style="5" customWidth="1"/>
    <col min="9" max="16384" width="9.140625" style="5" customWidth="1"/>
  </cols>
  <sheetData>
    <row r="1" spans="6:8" ht="12.75">
      <c r="F1" s="120"/>
      <c r="G1" s="120" t="s">
        <v>169</v>
      </c>
      <c r="H1" s="120"/>
    </row>
    <row r="3" spans="1:8" ht="19.5" customHeight="1">
      <c r="A3" s="159" t="s">
        <v>55</v>
      </c>
      <c r="B3" s="159"/>
      <c r="C3" s="159"/>
      <c r="D3" s="159"/>
      <c r="E3" s="159"/>
      <c r="F3" s="159"/>
      <c r="G3" s="159"/>
      <c r="H3" s="159"/>
    </row>
    <row r="4" spans="1:8" ht="12.75">
      <c r="A4" s="121"/>
      <c r="B4" s="122"/>
      <c r="C4" s="122"/>
      <c r="D4" s="122"/>
      <c r="E4" s="122"/>
      <c r="F4" s="122"/>
      <c r="G4" s="122"/>
      <c r="H4" s="123"/>
    </row>
    <row r="5" spans="1:8" ht="14.25" customHeight="1">
      <c r="A5" s="124" t="s">
        <v>192</v>
      </c>
      <c r="B5" s="125"/>
      <c r="C5" s="125"/>
      <c r="D5" s="125"/>
      <c r="E5" s="125"/>
      <c r="F5" s="126"/>
      <c r="G5" s="187" t="s">
        <v>177</v>
      </c>
      <c r="H5" s="188"/>
    </row>
    <row r="6" spans="1:8" ht="15">
      <c r="A6" s="127" t="s">
        <v>198</v>
      </c>
      <c r="B6" s="125"/>
      <c r="C6" s="125"/>
      <c r="D6" s="125"/>
      <c r="E6" s="128"/>
      <c r="F6" s="128"/>
      <c r="G6" s="128"/>
      <c r="H6" s="129"/>
    </row>
    <row r="7" spans="1:8" ht="12.75">
      <c r="A7" s="130"/>
      <c r="B7" s="130"/>
      <c r="C7" s="130"/>
      <c r="D7" s="130"/>
      <c r="E7" s="131"/>
      <c r="F7" s="131"/>
      <c r="G7" s="131"/>
      <c r="H7" s="132" t="s">
        <v>56</v>
      </c>
    </row>
    <row r="8" spans="1:9" ht="32.25" customHeight="1">
      <c r="A8" s="167" t="s">
        <v>57</v>
      </c>
      <c r="B8" s="167" t="s">
        <v>61</v>
      </c>
      <c r="C8" s="160" t="s">
        <v>58</v>
      </c>
      <c r="D8" s="186"/>
      <c r="E8" s="186"/>
      <c r="F8" s="160" t="s">
        <v>59</v>
      </c>
      <c r="G8" s="181"/>
      <c r="H8" s="167" t="s">
        <v>60</v>
      </c>
      <c r="I8" s="19"/>
    </row>
    <row r="9" spans="1:9" ht="12.75" customHeight="1">
      <c r="A9" s="168"/>
      <c r="B9" s="185"/>
      <c r="C9" s="183" t="s">
        <v>62</v>
      </c>
      <c r="D9" s="167" t="s">
        <v>63</v>
      </c>
      <c r="E9" s="167" t="s">
        <v>126</v>
      </c>
      <c r="F9" s="167" t="s">
        <v>64</v>
      </c>
      <c r="G9" s="167" t="s">
        <v>65</v>
      </c>
      <c r="H9" s="168"/>
      <c r="I9" s="19"/>
    </row>
    <row r="10" spans="1:9" ht="60" customHeight="1">
      <c r="A10" s="169"/>
      <c r="B10" s="169"/>
      <c r="C10" s="184"/>
      <c r="D10" s="169"/>
      <c r="E10" s="182"/>
      <c r="F10" s="182"/>
      <c r="G10" s="182"/>
      <c r="H10" s="182"/>
      <c r="I10" s="19"/>
    </row>
    <row r="11" spans="1:9" s="135" customFormat="1" ht="15">
      <c r="A11" s="133" t="s">
        <v>6</v>
      </c>
      <c r="B11" s="133">
        <v>1</v>
      </c>
      <c r="C11" s="133">
        <v>2</v>
      </c>
      <c r="D11" s="133">
        <v>3</v>
      </c>
      <c r="E11" s="133">
        <v>4</v>
      </c>
      <c r="F11" s="133">
        <v>5</v>
      </c>
      <c r="G11" s="133">
        <v>6</v>
      </c>
      <c r="H11" s="133">
        <v>7</v>
      </c>
      <c r="I11" s="134"/>
    </row>
    <row r="12" spans="1:9" s="135" customFormat="1" ht="28.5">
      <c r="A12" s="136" t="s">
        <v>103</v>
      </c>
      <c r="B12" s="137">
        <v>27669937</v>
      </c>
      <c r="C12" s="137">
        <v>7495457</v>
      </c>
      <c r="D12" s="137"/>
      <c r="E12" s="137"/>
      <c r="F12" s="137">
        <v>11151349</v>
      </c>
      <c r="G12" s="137">
        <v>873</v>
      </c>
      <c r="H12" s="137">
        <f>B12+C12+F12-G12</f>
        <v>46315870</v>
      </c>
      <c r="I12" s="134"/>
    </row>
    <row r="13" spans="1:9" s="135" customFormat="1" ht="28.5">
      <c r="A13" s="136" t="s">
        <v>104</v>
      </c>
      <c r="B13" s="137">
        <v>27669937</v>
      </c>
      <c r="C13" s="137">
        <v>7495457</v>
      </c>
      <c r="D13" s="137"/>
      <c r="E13" s="137"/>
      <c r="F13" s="137">
        <v>11151349</v>
      </c>
      <c r="G13" s="137">
        <v>873</v>
      </c>
      <c r="H13" s="137">
        <f>B13+C13+F13-G13</f>
        <v>46315870</v>
      </c>
      <c r="I13" s="134"/>
    </row>
    <row r="14" spans="1:9" s="135" customFormat="1" ht="28.5">
      <c r="A14" s="136" t="s">
        <v>66</v>
      </c>
      <c r="B14" s="137">
        <v>18553519</v>
      </c>
      <c r="C14" s="137">
        <v>4352697</v>
      </c>
      <c r="D14" s="137"/>
      <c r="E14" s="137"/>
      <c r="F14" s="137">
        <v>11151349</v>
      </c>
      <c r="G14" s="137">
        <v>14854558</v>
      </c>
      <c r="H14" s="137">
        <v>19203007</v>
      </c>
      <c r="I14" s="134"/>
    </row>
    <row r="15" spans="1:9" s="135" customFormat="1" ht="15">
      <c r="A15" s="136" t="s">
        <v>67</v>
      </c>
      <c r="B15" s="138"/>
      <c r="C15" s="138"/>
      <c r="D15" s="138"/>
      <c r="E15" s="138"/>
      <c r="F15" s="138"/>
      <c r="G15" s="138"/>
      <c r="H15" s="138"/>
      <c r="I15" s="134"/>
    </row>
    <row r="16" spans="1:9" ht="30">
      <c r="A16" s="139" t="s">
        <v>68</v>
      </c>
      <c r="B16" s="138"/>
      <c r="C16" s="138"/>
      <c r="D16" s="138"/>
      <c r="E16" s="138"/>
      <c r="F16" s="138"/>
      <c r="G16" s="138"/>
      <c r="H16" s="138"/>
      <c r="I16" s="19"/>
    </row>
    <row r="17" spans="1:9" ht="15">
      <c r="A17" s="139" t="s">
        <v>69</v>
      </c>
      <c r="B17" s="140"/>
      <c r="C17" s="140"/>
      <c r="D17" s="140"/>
      <c r="E17" s="140"/>
      <c r="F17" s="140"/>
      <c r="G17" s="140"/>
      <c r="H17" s="138"/>
      <c r="I17" s="19"/>
    </row>
    <row r="18" spans="1:9" ht="28.5">
      <c r="A18" s="136" t="s">
        <v>70</v>
      </c>
      <c r="B18" s="140"/>
      <c r="C18" s="140"/>
      <c r="D18" s="140"/>
      <c r="E18" s="140"/>
      <c r="F18" s="140"/>
      <c r="G18" s="140"/>
      <c r="H18" s="138"/>
      <c r="I18" s="19"/>
    </row>
    <row r="19" spans="1:9" ht="34.5" customHeight="1">
      <c r="A19" s="136" t="s">
        <v>170</v>
      </c>
      <c r="B19" s="141">
        <f>B20-B21</f>
        <v>-270293</v>
      </c>
      <c r="C19" s="141">
        <f>C20-C21</f>
        <v>5803</v>
      </c>
      <c r="D19" s="141"/>
      <c r="E19" s="141"/>
      <c r="F19" s="141"/>
      <c r="G19" s="141"/>
      <c r="H19" s="141">
        <f>B19+C19</f>
        <v>-264490</v>
      </c>
      <c r="I19" s="19"/>
    </row>
    <row r="20" spans="1:9" ht="15">
      <c r="A20" s="139" t="s">
        <v>127</v>
      </c>
      <c r="B20" s="138">
        <v>1319</v>
      </c>
      <c r="C20" s="138">
        <v>-17</v>
      </c>
      <c r="D20" s="138"/>
      <c r="E20" s="138"/>
      <c r="F20" s="138"/>
      <c r="G20" s="138"/>
      <c r="H20" s="138">
        <f>B20+C20</f>
        <v>1302</v>
      </c>
      <c r="I20" s="19"/>
    </row>
    <row r="21" spans="1:9" ht="15">
      <c r="A21" s="139" t="s">
        <v>128</v>
      </c>
      <c r="B21" s="138">
        <v>271612</v>
      </c>
      <c r="C21" s="138">
        <v>-5820</v>
      </c>
      <c r="D21" s="138"/>
      <c r="E21" s="138"/>
      <c r="F21" s="138"/>
      <c r="G21" s="138"/>
      <c r="H21" s="138">
        <f>B21+C21</f>
        <v>265792</v>
      </c>
      <c r="I21" s="19"/>
    </row>
    <row r="22" spans="1:9" ht="15">
      <c r="A22" s="136" t="s">
        <v>71</v>
      </c>
      <c r="B22" s="141"/>
      <c r="C22" s="141"/>
      <c r="D22" s="141"/>
      <c r="E22" s="141"/>
      <c r="F22" s="141"/>
      <c r="G22" s="141">
        <v>1003744</v>
      </c>
      <c r="H22" s="141">
        <f>F22-G22</f>
        <v>-1003744</v>
      </c>
      <c r="I22" s="19"/>
    </row>
    <row r="23" spans="1:9" ht="15">
      <c r="A23" s="139" t="s">
        <v>72</v>
      </c>
      <c r="B23" s="140"/>
      <c r="C23" s="140"/>
      <c r="D23" s="140"/>
      <c r="E23" s="140"/>
      <c r="F23" s="140"/>
      <c r="G23" s="138"/>
      <c r="H23" s="138"/>
      <c r="I23" s="19"/>
    </row>
    <row r="24" spans="1:9" ht="15">
      <c r="A24" s="139" t="s">
        <v>73</v>
      </c>
      <c r="B24" s="138"/>
      <c r="C24" s="138"/>
      <c r="D24" s="138"/>
      <c r="E24" s="138"/>
      <c r="F24" s="138"/>
      <c r="G24" s="138"/>
      <c r="H24" s="138"/>
      <c r="I24" s="19"/>
    </row>
    <row r="25" spans="1:9" ht="15">
      <c r="A25" s="139" t="s">
        <v>74</v>
      </c>
      <c r="B25" s="140"/>
      <c r="C25" s="140"/>
      <c r="D25" s="140"/>
      <c r="E25" s="140"/>
      <c r="F25" s="140"/>
      <c r="G25" s="140"/>
      <c r="H25" s="138"/>
      <c r="I25" s="19"/>
    </row>
    <row r="26" spans="1:9" ht="15">
      <c r="A26" s="139" t="s">
        <v>75</v>
      </c>
      <c r="B26" s="140"/>
      <c r="C26" s="140"/>
      <c r="D26" s="140"/>
      <c r="E26" s="140"/>
      <c r="F26" s="140"/>
      <c r="G26" s="140"/>
      <c r="H26" s="138"/>
      <c r="I26" s="19"/>
    </row>
    <row r="27" spans="1:9" ht="45">
      <c r="A27" s="139" t="s">
        <v>171</v>
      </c>
      <c r="B27" s="140"/>
      <c r="C27" s="140"/>
      <c r="D27" s="140"/>
      <c r="E27" s="140"/>
      <c r="F27" s="140"/>
      <c r="G27" s="140"/>
      <c r="H27" s="138"/>
      <c r="I27" s="19"/>
    </row>
    <row r="28" spans="1:9" ht="15">
      <c r="A28" s="139" t="s">
        <v>76</v>
      </c>
      <c r="B28" s="138"/>
      <c r="C28" s="138"/>
      <c r="D28" s="138"/>
      <c r="E28" s="138"/>
      <c r="F28" s="138"/>
      <c r="G28" s="138"/>
      <c r="H28" s="138"/>
      <c r="I28" s="19"/>
    </row>
    <row r="29" spans="1:9" ht="15">
      <c r="A29" s="139" t="s">
        <v>77</v>
      </c>
      <c r="B29" s="140"/>
      <c r="C29" s="140"/>
      <c r="D29" s="140"/>
      <c r="E29" s="140"/>
      <c r="F29" s="140"/>
      <c r="G29" s="140"/>
      <c r="H29" s="138"/>
      <c r="I29" s="19"/>
    </row>
    <row r="30" spans="1:9" ht="30">
      <c r="A30" s="139" t="s">
        <v>172</v>
      </c>
      <c r="B30" s="140"/>
      <c r="C30" s="140"/>
      <c r="D30" s="140"/>
      <c r="E30" s="140"/>
      <c r="F30" s="140"/>
      <c r="G30" s="140"/>
      <c r="H30" s="138"/>
      <c r="I30" s="19"/>
    </row>
    <row r="31" spans="1:9" ht="15">
      <c r="A31" s="139" t="s">
        <v>76</v>
      </c>
      <c r="B31" s="138"/>
      <c r="C31" s="138"/>
      <c r="D31" s="138"/>
      <c r="E31" s="138"/>
      <c r="F31" s="138"/>
      <c r="G31" s="138"/>
      <c r="H31" s="138"/>
      <c r="I31" s="19"/>
    </row>
    <row r="32" spans="1:9" ht="15">
      <c r="A32" s="139" t="s">
        <v>77</v>
      </c>
      <c r="B32" s="140"/>
      <c r="C32" s="140"/>
      <c r="D32" s="140"/>
      <c r="E32" s="140"/>
      <c r="F32" s="140"/>
      <c r="G32" s="140"/>
      <c r="H32" s="138"/>
      <c r="I32" s="19"/>
    </row>
    <row r="33" spans="1:9" ht="15">
      <c r="A33" s="139" t="s">
        <v>129</v>
      </c>
      <c r="B33" s="140"/>
      <c r="C33" s="140"/>
      <c r="D33" s="140"/>
      <c r="E33" s="140"/>
      <c r="F33" s="140"/>
      <c r="G33" s="140"/>
      <c r="H33" s="138"/>
      <c r="I33" s="19"/>
    </row>
    <row r="34" spans="1:9" ht="28.5">
      <c r="A34" s="136" t="s">
        <v>78</v>
      </c>
      <c r="B34" s="142">
        <f>B14+B19</f>
        <v>18283226</v>
      </c>
      <c r="C34" s="142">
        <f>C14+C19</f>
        <v>4358500</v>
      </c>
      <c r="D34" s="142"/>
      <c r="E34" s="142"/>
      <c r="F34" s="142">
        <f>F14+F22</f>
        <v>11151349</v>
      </c>
      <c r="G34" s="142">
        <f>G14+G22</f>
        <v>15858302</v>
      </c>
      <c r="H34" s="141">
        <f>H14+H19+H22</f>
        <v>17934773</v>
      </c>
      <c r="I34" s="19"/>
    </row>
    <row r="35" spans="1:9" ht="14.25" customHeight="1">
      <c r="A35" s="139" t="s">
        <v>136</v>
      </c>
      <c r="B35" s="138"/>
      <c r="C35" s="138"/>
      <c r="D35" s="138"/>
      <c r="E35" s="138"/>
      <c r="F35" s="138"/>
      <c r="G35" s="138"/>
      <c r="H35" s="138"/>
      <c r="I35" s="19"/>
    </row>
    <row r="36" spans="1:11" ht="28.5">
      <c r="A36" s="136" t="s">
        <v>79</v>
      </c>
      <c r="B36" s="142">
        <f>B34</f>
        <v>18283226</v>
      </c>
      <c r="C36" s="142">
        <f>C34</f>
        <v>4358500</v>
      </c>
      <c r="D36" s="142"/>
      <c r="E36" s="142"/>
      <c r="F36" s="142">
        <f>F34</f>
        <v>11151349</v>
      </c>
      <c r="G36" s="142">
        <f>G34</f>
        <v>15858302</v>
      </c>
      <c r="H36" s="141">
        <f>H34</f>
        <v>17934773</v>
      </c>
      <c r="I36" s="19"/>
      <c r="K36" s="143"/>
    </row>
    <row r="37" spans="7:9" ht="15">
      <c r="G37" s="48"/>
      <c r="I37" s="19"/>
    </row>
    <row r="38" spans="1:9" ht="15">
      <c r="A38" s="144" t="s">
        <v>201</v>
      </c>
      <c r="F38" s="48"/>
      <c r="I38" s="19"/>
    </row>
    <row r="39" spans="2:9" ht="15">
      <c r="B39" s="145"/>
      <c r="C39" s="145"/>
      <c r="D39" s="146"/>
      <c r="E39" s="147"/>
      <c r="F39" s="147"/>
      <c r="G39" s="148"/>
      <c r="H39" s="149"/>
      <c r="I39" s="19"/>
    </row>
    <row r="40" spans="1:9" ht="17.25" customHeight="1">
      <c r="A40" s="150" t="s">
        <v>113</v>
      </c>
      <c r="B40" s="113"/>
      <c r="C40" s="151"/>
      <c r="D40" s="111" t="s">
        <v>194</v>
      </c>
      <c r="I40" s="152"/>
    </row>
    <row r="41" spans="1:9" ht="15">
      <c r="A41" s="153" t="s">
        <v>193</v>
      </c>
      <c r="B41" s="154"/>
      <c r="C41" s="154"/>
      <c r="D41" s="155"/>
      <c r="E41" s="115" t="s">
        <v>195</v>
      </c>
      <c r="H41" s="156"/>
      <c r="I41" s="152"/>
    </row>
    <row r="42" spans="1:9" ht="15">
      <c r="A42" s="154"/>
      <c r="B42" s="154"/>
      <c r="C42" s="154"/>
      <c r="D42" s="157"/>
      <c r="E42" s="157"/>
      <c r="H42" s="158"/>
      <c r="I42" s="19"/>
    </row>
    <row r="43" spans="1:9" ht="15" customHeight="1">
      <c r="A43" s="154"/>
      <c r="B43" s="154"/>
      <c r="C43" s="154"/>
      <c r="H43" s="112"/>
      <c r="I43" s="19"/>
    </row>
    <row r="44" spans="1:9" ht="15" customHeight="1">
      <c r="A44" s="154"/>
      <c r="B44" s="154"/>
      <c r="C44" s="154"/>
      <c r="I44" s="19"/>
    </row>
    <row r="45" spans="1:9" ht="15">
      <c r="A45" s="154"/>
      <c r="B45" s="154"/>
      <c r="C45" s="154"/>
      <c r="D45" s="111" t="s">
        <v>196</v>
      </c>
      <c r="E45" s="112"/>
      <c r="H45" s="19"/>
      <c r="I45" s="19"/>
    </row>
    <row r="46" spans="1:9" ht="15">
      <c r="A46" s="151"/>
      <c r="B46" s="151"/>
      <c r="C46" s="151"/>
      <c r="F46" s="19"/>
      <c r="G46" s="19"/>
      <c r="H46" s="19"/>
      <c r="I46" s="19"/>
    </row>
    <row r="47" spans="1:9" ht="15">
      <c r="A47" s="19"/>
      <c r="B47" s="19"/>
      <c r="C47" s="19"/>
      <c r="D47" s="19"/>
      <c r="E47" s="115" t="s">
        <v>197</v>
      </c>
      <c r="F47" s="19"/>
      <c r="G47" s="19"/>
      <c r="H47" s="19"/>
      <c r="I47" s="19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19"/>
      <c r="C182" s="19"/>
      <c r="D182" s="19"/>
      <c r="E182" s="19"/>
      <c r="F182" s="19"/>
      <c r="G182" s="19"/>
      <c r="H182" s="19"/>
      <c r="I182" s="19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2009-04-29T07:23:19Z</cp:lastPrinted>
  <dcterms:created xsi:type="dcterms:W3CDTF">2004-03-04T10:58:58Z</dcterms:created>
  <dcterms:modified xsi:type="dcterms:W3CDTF">2009-04-29T07:23:58Z</dcterms:modified>
  <cp:category/>
  <cp:version/>
  <cp:contentType/>
  <cp:contentStatus/>
</cp:coreProperties>
</file>