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<sst xmlns="http://schemas.openxmlformats.org/spreadsheetml/2006/main" count="250" uniqueCount="202">
  <si>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</si>
  <si>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</si>
  <si>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</si>
  <si>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</si>
  <si>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</si>
  <si>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</si>
  <si>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</si>
  <si>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</si>
  <si>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</si>
  <si>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</si>
  <si>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</si>
  <si>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</si>
  <si>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</si>
  <si>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</si>
  <si>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</si>
  <si>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</si>
  <si>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</si>
  <si>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</si>
  <si>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</si>
  <si>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</si>
  <si>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</si>
  <si>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</si>
  <si>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</si>
  <si>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</si>
  <si>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</si>
  <si>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</si>
  <si>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</si>
  <si>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</si>
  <si>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</si>
  <si>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</si>
  <si>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</si>
  <si>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</si>
  <si>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</si>
  <si>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</si>
  <si>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</si>
  <si>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</si>
  <si>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</si>
  <si>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</si>
  <si>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</si>
  <si>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</si>
  <si>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</si>
  <si>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</si>
  <si>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</si>
  <si>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</si>
  <si>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</si>
  <si>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</si>
  <si>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</si>
  <si>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</si>
  <si>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</si>
  <si>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</si>
  <si>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</si>
  <si>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</si>
  <si>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</si>
  <si>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</si>
  <si>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</si>
  <si>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</si>
  <si>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</si>
  <si>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</si>
  <si>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</si>
  <si>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</si>
  <si>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</si>
  <si>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</si>
  <si>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</si>
  <si>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</si>
  <si>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</si>
  <si>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</si>
  <si>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</si>
  <si>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</si>
  <si>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</si>
  <si>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</si>
  <si>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</si>
  <si>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</si>
  <si>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</si>
  <si>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</si>
  <si>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</si>
  <si>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</si>
  <si>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</si>
  <si>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</si>
  <si>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</si>
  <si>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</si>
  <si>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</si>
  <si>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</si>
  <si>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</si>
  <si>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</si>
  <si>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</si>
  <si>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</si>
  <si>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</si>
  <si>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</si>
  <si>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</si>
  <si>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</si>
  <si>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</si>
  <si>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</si>
  <si>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</si>
  <si>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</si>
  <si>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</si>
  <si>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</si>
  <si>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</si>
  <si>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</si>
  <si>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</si>
  <si>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</si>
  <si>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</si>
  <si>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</si>
  <si>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</si>
  <si>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</si>
  <si>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</si>
  <si>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</si>
  <si>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</si>
  <si>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</si>
  <si>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</si>
  <si>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</si>
  <si>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</si>
  <si>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</si>
  <si>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</si>
  <si>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</si>
  <si>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</si>
  <si>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</si>
  <si>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</si>
  <si>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</si>
  <si>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</si>
  <si>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</si>
  <si>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</si>
  <si>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</si>
  <si>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</si>
  <si>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</si>
  <si>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</si>
  <si>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</si>
  <si>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</si>
  <si>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</si>
  <si>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</si>
  <si>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</si>
  <si>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</si>
  <si>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</si>
  <si>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</si>
  <si>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</si>
  <si>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</si>
  <si>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</si>
  <si>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</si>
  <si>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</si>
  <si>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</si>
  <si>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</si>
  <si>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</si>
  <si>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</si>
  <si>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</si>
  <si>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</si>
  <si>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</si>
  <si>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</si>
  <si>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</si>
  <si>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</si>
  <si>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</si>
  <si>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</si>
  <si>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</si>
  <si>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</si>
  <si>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</si>
  <si>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</si>
  <si>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</si>
  <si>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</si>
  <si>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</si>
  <si>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</si>
  <si>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</si>
  <si>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</si>
  <si>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</si>
  <si>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</si>
  <si>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</si>
  <si>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</si>
  <si>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</si>
  <si>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</si>
  <si>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</si>
  <si>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</si>
  <si>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</si>
  <si>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</si>
  <si>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</si>
  <si>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</si>
  <si>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</si>
  <si>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</si>
  <si>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</si>
  <si>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</si>
  <si>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</si>
  <si>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</si>
  <si>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</si>
  <si>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</si>
  <si>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</si>
  <si>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</si>
  <si>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</si>
  <si>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</si>
  <si>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</si>
  <si>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</si>
  <si>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</si>
  <si>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</si>
  <si>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</si>
  <si>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</si>
  <si>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</si>
  <si>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</si>
  <si>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</si>
  <si>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</si>
  <si>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</si>
  <si>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</si>
  <si>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</si>
  <si>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</si>
  <si>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</si>
  <si>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към 31.12.2010 г.</t>
  </si>
  <si>
    <t>Отчетен период: към 31.12.2010г.</t>
  </si>
  <si>
    <t>Дата: 02.03.2011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</si>
</sst>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_-* #,##0\ _л_в_-;\-* #,##0\ _л_в_-;_-* &quot;-&quot;??\ _л_в_-;_-@_-"/>
    <numFmt numFmtId="187" formatCode="_-* #,##0.00000\ _л_в_-;\-* #,##0.00000\ _л_в_-;_-* &quot;-&quot;??\ _л_в_-;_-@_-"/>
    <numFmt numFmtId="188" formatCode="[$-402]dd\ mmmm\ yyyy\ &quot;г.&quot;"/>
    <numFmt numFmtId="189" formatCode="dd/mm/yyyy\ &quot;г.&quot;;@"/>
    <numFmt numFmtId="190" formatCode="#,##0.000000"/>
    <numFmt numFmtId="191" formatCode="#,##0.000"/>
    <numFmt numFmtId="192" formatCode="_-* #,##0.00000\ _л_в_-;\-* #,##0.00000\ _л_в_-;_-* &quot;-&quot;?????\ _л_в_-;_-@_-"/>
    <numFmt numFmtId="193" formatCode="#,##0.00000"/>
    <numFmt numFmtId="194" formatCode="dd/mm/yyyy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3" fillId="0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7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3" t="s">
        <v>153</v>
      </c>
      <c r="F1" s="153"/>
    </row>
    <row r="2" spans="1:6" ht="12">
      <c r="A2" s="2"/>
      <c r="B2" s="3"/>
      <c r="C2" s="155" t="s">
        <v>0</v>
      </c>
      <c r="D2" s="155"/>
      <c r="E2" s="5"/>
      <c r="F2" s="5"/>
    </row>
    <row r="3" spans="1:6" ht="15" customHeight="1">
      <c r="A3" s="4" t="s">
        <v>176</v>
      </c>
      <c r="B3" s="6"/>
      <c r="C3" s="2"/>
      <c r="D3" s="2"/>
      <c r="E3" s="154" t="s">
        <v>177</v>
      </c>
      <c r="F3" s="154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17256281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4292480.48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4292480.48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334282</v>
      </c>
      <c r="F18" s="22">
        <v>733913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1332884.57</v>
      </c>
      <c r="C19" s="17">
        <v>962092</v>
      </c>
      <c r="D19" s="21" t="s">
        <v>37</v>
      </c>
      <c r="E19" s="18">
        <f>E15+E18</f>
        <v>-2635014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4697957.12</v>
      </c>
      <c r="C20" s="17">
        <v>5849707</v>
      </c>
      <c r="D20" s="23" t="s">
        <v>39</v>
      </c>
      <c r="E20" s="18">
        <f>E8+E13+E19</f>
        <v>18913747.48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6030841.69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11859869.99</v>
      </c>
      <c r="C24" s="17">
        <f>SUM(C25:C28)</f>
        <v>12250808</v>
      </c>
      <c r="D24" s="25" t="s">
        <v>148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5284180</v>
      </c>
      <c r="C25" s="17">
        <v>7185746</v>
      </c>
      <c r="D25" s="20" t="s">
        <v>134</v>
      </c>
      <c r="E25" s="17">
        <f>E26+E27</f>
        <v>40348.68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420</v>
      </c>
      <c r="F26" s="22">
        <v>390</v>
      </c>
    </row>
    <row r="27" spans="1:6" ht="12.75">
      <c r="A27" s="15" t="s">
        <v>107</v>
      </c>
      <c r="B27" s="13">
        <v>6575689.99</v>
      </c>
      <c r="C27" s="13">
        <v>5065062</v>
      </c>
      <c r="D27" s="20" t="s">
        <v>100</v>
      </c>
      <c r="E27" s="22">
        <v>39928.68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3"/>
    </row>
    <row r="30" spans="1:6" ht="12.75">
      <c r="A30" s="15" t="s">
        <v>140</v>
      </c>
      <c r="B30" s="22">
        <v>995887.84</v>
      </c>
      <c r="C30" s="22">
        <v>72739</v>
      </c>
      <c r="D30" s="1" t="s">
        <v>149</v>
      </c>
      <c r="E30" s="13"/>
      <c r="F30" s="13"/>
    </row>
    <row r="31" spans="1:6" ht="12">
      <c r="A31" s="15" t="s">
        <v>141</v>
      </c>
      <c r="B31" s="13">
        <v>2983.19</v>
      </c>
      <c r="C31" s="13"/>
      <c r="D31" s="25" t="s">
        <v>109</v>
      </c>
      <c r="E31" s="13"/>
      <c r="F31" s="13"/>
    </row>
    <row r="32" spans="1:6" ht="12">
      <c r="A32" s="15" t="s">
        <v>142</v>
      </c>
      <c r="B32" s="13"/>
      <c r="C32" s="13"/>
      <c r="D32" s="25" t="s">
        <v>110</v>
      </c>
      <c r="E32" s="13"/>
      <c r="F32" s="13"/>
    </row>
    <row r="33" spans="1:6" ht="12">
      <c r="A33" s="15" t="s">
        <v>143</v>
      </c>
      <c r="B33" s="13"/>
      <c r="C33" s="13"/>
      <c r="D33" s="25" t="s">
        <v>150</v>
      </c>
      <c r="E33" s="13"/>
      <c r="F33" s="13"/>
    </row>
    <row r="34" spans="1:6" ht="12">
      <c r="A34" s="23" t="s">
        <v>13</v>
      </c>
      <c r="B34" s="26">
        <f>SUM(B24,B29:B33)</f>
        <v>12858741.02</v>
      </c>
      <c r="C34" s="26">
        <f>SUM(C24,C29:C33)</f>
        <v>12323547</v>
      </c>
      <c r="D34" s="15" t="s">
        <v>151</v>
      </c>
      <c r="E34" s="13"/>
      <c r="F34" s="13"/>
    </row>
    <row r="35" spans="1:6" ht="15" customHeight="1">
      <c r="A35" s="14" t="s">
        <v>114</v>
      </c>
      <c r="B35" s="13"/>
      <c r="C35" s="13"/>
      <c r="D35" s="25" t="s">
        <v>152</v>
      </c>
      <c r="E35" s="13">
        <v>3</v>
      </c>
      <c r="F35" s="13">
        <v>2</v>
      </c>
    </row>
    <row r="36" spans="1:6" ht="13.5" customHeight="1">
      <c r="A36" s="20" t="s">
        <v>144</v>
      </c>
      <c r="B36" s="22">
        <v>64515.95</v>
      </c>
      <c r="C36" s="22">
        <v>163103</v>
      </c>
      <c r="D36" s="25" t="s">
        <v>116</v>
      </c>
      <c r="E36" s="13"/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40351.68</v>
      </c>
      <c r="F37" s="26">
        <f>SUM(F24:F25,F29:F36)</f>
        <v>41474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40351.68</v>
      </c>
      <c r="F38" s="26">
        <f>F37</f>
        <v>41474</v>
      </c>
    </row>
    <row r="39" spans="1:6" ht="12">
      <c r="A39" s="20" t="s">
        <v>108</v>
      </c>
      <c r="B39" s="13"/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64515.95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18954098.66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18954098.66</v>
      </c>
      <c r="C44" s="18">
        <f>C15+C42</f>
        <v>19370608</v>
      </c>
      <c r="D44" s="21" t="s">
        <v>45</v>
      </c>
      <c r="E44" s="26">
        <f>E20+E38</f>
        <v>18954099.16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8" t="s">
        <v>201</v>
      </c>
      <c r="B46" s="156"/>
      <c r="C46" s="156"/>
      <c r="D46" s="156"/>
      <c r="E46" s="156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51" t="s">
        <v>113</v>
      </c>
      <c r="B48" s="151"/>
      <c r="C48" s="151"/>
      <c r="D48" s="39" t="s">
        <v>190</v>
      </c>
      <c r="E48" s="33"/>
      <c r="F48" s="32"/>
      <c r="G48" s="30"/>
      <c r="H48" s="34"/>
    </row>
    <row r="49" spans="1:6" s="31" customFormat="1" ht="12">
      <c r="A49" s="152" t="s">
        <v>180</v>
      </c>
      <c r="B49" s="152"/>
      <c r="C49" s="152"/>
      <c r="D49" s="35" t="s">
        <v>181</v>
      </c>
      <c r="E49" s="36"/>
      <c r="F49" s="37"/>
    </row>
    <row r="50" spans="4:6" s="31" customFormat="1" ht="12">
      <c r="D50" s="35"/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35" t="s">
        <v>198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A33" sqref="A33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58" t="s">
        <v>154</v>
      </c>
      <c r="F1" s="158"/>
    </row>
    <row r="2" spans="1:6" ht="12.75" customHeight="1">
      <c r="A2" s="44"/>
      <c r="C2" s="159" t="s">
        <v>15</v>
      </c>
      <c r="D2" s="159"/>
      <c r="E2" s="45"/>
      <c r="F2" s="45"/>
    </row>
    <row r="3" spans="1:6" ht="15">
      <c r="A3" s="159" t="s">
        <v>178</v>
      </c>
      <c r="B3" s="159"/>
      <c r="E3" s="45"/>
      <c r="F3" s="45"/>
    </row>
    <row r="4" spans="1:6" ht="15">
      <c r="A4" s="46" t="s">
        <v>200</v>
      </c>
      <c r="B4" s="47"/>
      <c r="C4" s="48"/>
      <c r="D4" s="49" t="s">
        <v>179</v>
      </c>
      <c r="E4" s="160"/>
      <c r="F4" s="160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87007</v>
      </c>
      <c r="F10" s="64">
        <v>278032</v>
      </c>
      <c r="G10" s="65"/>
      <c r="H10" s="66"/>
    </row>
    <row r="11" spans="1:9" s="54" customFormat="1" ht="31.5" customHeight="1">
      <c r="A11" s="63" t="s">
        <v>155</v>
      </c>
      <c r="B11" s="64">
        <v>8095045</v>
      </c>
      <c r="C11" s="64">
        <v>11633220</v>
      </c>
      <c r="D11" s="63" t="s">
        <v>49</v>
      </c>
      <c r="E11" s="64">
        <v>8054233</v>
      </c>
      <c r="F11" s="64">
        <v>11548321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8091549</v>
      </c>
      <c r="C12" s="64">
        <v>11631287</v>
      </c>
      <c r="D12" s="63" t="s">
        <v>50</v>
      </c>
      <c r="E12" s="64">
        <v>8019938</v>
      </c>
      <c r="F12" s="64">
        <v>11545867</v>
      </c>
      <c r="G12" s="67"/>
      <c r="H12" s="66"/>
    </row>
    <row r="13" spans="1:9" s="54" customFormat="1" ht="15">
      <c r="A13" s="63" t="s">
        <v>156</v>
      </c>
      <c r="B13" s="64">
        <v>15908</v>
      </c>
      <c r="C13" s="64">
        <v>27683</v>
      </c>
      <c r="D13" s="63" t="s">
        <v>161</v>
      </c>
      <c r="E13" s="64">
        <v>13466</v>
      </c>
      <c r="F13" s="64">
        <v>26776</v>
      </c>
      <c r="G13" s="65"/>
      <c r="H13" s="66"/>
      <c r="I13" s="66"/>
    </row>
    <row r="14" spans="1:8" s="54" customFormat="1" ht="15">
      <c r="A14" s="63" t="s">
        <v>22</v>
      </c>
      <c r="B14" s="64">
        <v>2308</v>
      </c>
      <c r="C14" s="64">
        <v>1835</v>
      </c>
      <c r="D14" s="68" t="s">
        <v>51</v>
      </c>
      <c r="E14" s="64">
        <v>770218</v>
      </c>
      <c r="F14" s="64">
        <v>1019613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367</v>
      </c>
      <c r="F15" s="64"/>
      <c r="G15" s="65"/>
    </row>
    <row r="16" spans="1:7" s="54" customFormat="1" ht="15">
      <c r="A16" s="69" t="s">
        <v>23</v>
      </c>
      <c r="B16" s="70">
        <f>SUM(B10,B11,B13:B14)</f>
        <v>8113261</v>
      </c>
      <c r="C16" s="70">
        <f>SUM(C10,C11,C13:C14)</f>
        <v>11662738</v>
      </c>
      <c r="D16" s="69" t="s">
        <v>23</v>
      </c>
      <c r="E16" s="70">
        <f>SUM(E10,E11,E13:E15)</f>
        <v>8925291</v>
      </c>
      <c r="F16" s="70">
        <f>SUM(F10,F11,F13:F15)</f>
        <v>12872742</v>
      </c>
      <c r="G16" s="65"/>
    </row>
    <row r="17" spans="1:6" s="54" customFormat="1" ht="29.25">
      <c r="A17" s="71" t="s">
        <v>105</v>
      </c>
      <c r="B17" s="70">
        <f>B16</f>
        <v>8113261</v>
      </c>
      <c r="C17" s="70">
        <f>C16</f>
        <v>11662738</v>
      </c>
      <c r="D17" s="72" t="s">
        <v>105</v>
      </c>
      <c r="E17" s="70">
        <f>E16</f>
        <v>8925291</v>
      </c>
      <c r="F17" s="70">
        <f>F16</f>
        <v>12872742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477748.05</v>
      </c>
      <c r="C20" s="64">
        <v>476091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477748.05</v>
      </c>
      <c r="C24" s="70">
        <f>SUM(C19:C23)</f>
        <v>476091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477748.05</v>
      </c>
      <c r="C25" s="64">
        <f>C24</f>
        <v>476091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8591009.05</v>
      </c>
      <c r="C26" s="70">
        <f>C16+C24</f>
        <v>12138829</v>
      </c>
      <c r="D26" s="73" t="s">
        <v>53</v>
      </c>
      <c r="E26" s="70">
        <f>E16+E24</f>
        <v>8925291</v>
      </c>
      <c r="F26" s="70">
        <f>F16+F24</f>
        <v>12872742</v>
      </c>
    </row>
    <row r="27" spans="1:6" s="54" customFormat="1" ht="15">
      <c r="A27" s="73" t="s">
        <v>183</v>
      </c>
      <c r="B27" s="70">
        <f>E26-B26</f>
        <v>334281.94999999925</v>
      </c>
      <c r="C27" s="70">
        <f>F26-C26</f>
        <v>733913</v>
      </c>
      <c r="D27" s="73" t="s">
        <v>184</v>
      </c>
      <c r="E27" s="70"/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334281.94999999925</v>
      </c>
      <c r="C29" s="70">
        <f>C27-C28</f>
        <v>733913</v>
      </c>
      <c r="D29" s="73" t="s">
        <v>162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8925291</v>
      </c>
      <c r="C30" s="70">
        <f>C26+C28+C29</f>
        <v>12872742</v>
      </c>
      <c r="D30" s="73" t="s">
        <v>186</v>
      </c>
      <c r="E30" s="70">
        <f>E26+E29</f>
        <v>8925291</v>
      </c>
      <c r="F30" s="70">
        <f>F26+F29</f>
        <v>12872742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7" t="s">
        <v>201</v>
      </c>
      <c r="C32" s="157"/>
      <c r="D32" s="157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9">
      <selection activeCell="A42" sqref="A42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61" t="s">
        <v>163</v>
      </c>
      <c r="F1" s="161"/>
      <c r="G1" s="80"/>
    </row>
    <row r="2" spans="1:7" ht="14.25">
      <c r="A2" s="164" t="s">
        <v>94</v>
      </c>
      <c r="B2" s="164"/>
      <c r="C2" s="164"/>
      <c r="D2" s="164"/>
      <c r="E2" s="164"/>
      <c r="F2" s="164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46" t="s">
        <v>200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2" t="s">
        <v>80</v>
      </c>
      <c r="B6" s="165" t="s">
        <v>4</v>
      </c>
      <c r="C6" s="166"/>
      <c r="D6" s="167"/>
      <c r="E6" s="165" t="s">
        <v>5</v>
      </c>
      <c r="F6" s="166"/>
      <c r="G6" s="167"/>
    </row>
    <row r="7" spans="1:7" ht="30.75" customHeight="1">
      <c r="A7" s="163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7" ht="15">
      <c r="A10" s="94" t="s">
        <v>121</v>
      </c>
      <c r="B10" s="93">
        <v>47849</v>
      </c>
      <c r="C10" s="93">
        <v>794982</v>
      </c>
      <c r="D10" s="93">
        <f>B10-C10</f>
        <v>-747133</v>
      </c>
      <c r="E10" s="93">
        <v>43300</v>
      </c>
      <c r="F10" s="93">
        <v>649015</v>
      </c>
      <c r="G10" s="93">
        <v>-605715</v>
      </c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119</v>
      </c>
      <c r="B16" s="96">
        <f>SUM(B10:B15)</f>
        <v>47849</v>
      </c>
      <c r="C16" s="96">
        <f>SUM(C10:C15)</f>
        <v>794982</v>
      </c>
      <c r="D16" s="97">
        <f>B16-C16</f>
        <v>-747133</v>
      </c>
      <c r="E16" s="96">
        <f>SUM(E10:E15)</f>
        <v>43300</v>
      </c>
      <c r="F16" s="96">
        <f>SUM(F10:F15)</f>
        <v>649015</v>
      </c>
      <c r="G16" s="96">
        <f>E16-F16</f>
        <v>-605715</v>
      </c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2314281</v>
      </c>
      <c r="C18" s="93">
        <v>2859108</v>
      </c>
      <c r="D18" s="93">
        <f t="shared" si="0"/>
        <v>-544827</v>
      </c>
      <c r="E18" s="93">
        <v>2272681</v>
      </c>
      <c r="F18" s="93">
        <v>1692012</v>
      </c>
      <c r="G18" s="93">
        <v>580669</v>
      </c>
    </row>
    <row r="19" spans="1:7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</row>
    <row r="20" spans="1:9" ht="15">
      <c r="A20" s="94" t="s">
        <v>91</v>
      </c>
      <c r="B20" s="93">
        <v>845716</v>
      </c>
      <c r="C20" s="93">
        <v>2308</v>
      </c>
      <c r="D20" s="93">
        <f t="shared" si="0"/>
        <v>843408</v>
      </c>
      <c r="E20" s="93">
        <v>1002686</v>
      </c>
      <c r="F20" s="93">
        <v>1835</v>
      </c>
      <c r="G20" s="93">
        <v>1000851</v>
      </c>
      <c r="H20" s="98"/>
      <c r="I20" s="98"/>
    </row>
    <row r="21" spans="1:7" ht="15">
      <c r="A21" s="94" t="s">
        <v>89</v>
      </c>
      <c r="B21" s="93">
        <v>149002</v>
      </c>
      <c r="C21" s="93">
        <v>0</v>
      </c>
      <c r="D21" s="93">
        <f t="shared" si="0"/>
        <v>149002</v>
      </c>
      <c r="E21" s="93">
        <v>215204</v>
      </c>
      <c r="F21" s="93"/>
      <c r="G21" s="93">
        <v>215204</v>
      </c>
    </row>
    <row r="22" spans="1:7" ht="15">
      <c r="A22" s="62" t="s">
        <v>101</v>
      </c>
      <c r="B22" s="93"/>
      <c r="C22" s="93">
        <v>475668</v>
      </c>
      <c r="D22" s="93">
        <f t="shared" si="0"/>
        <v>-475668</v>
      </c>
      <c r="E22" s="93"/>
      <c r="F22" s="93">
        <v>472443</v>
      </c>
      <c r="G22" s="93">
        <f t="shared" si="1"/>
        <v>-472443</v>
      </c>
    </row>
    <row r="23" spans="1:7" ht="15">
      <c r="A23" s="62" t="s">
        <v>102</v>
      </c>
      <c r="B23" s="93"/>
      <c r="C23" s="95">
        <v>5739</v>
      </c>
      <c r="D23" s="93">
        <f t="shared" si="0"/>
        <v>-5739</v>
      </c>
      <c r="E23" s="93"/>
      <c r="F23" s="95">
        <v>5525</v>
      </c>
      <c r="G23" s="93">
        <f t="shared" si="1"/>
        <v>-5525</v>
      </c>
    </row>
    <row r="24" spans="1:7" ht="15">
      <c r="A24" s="62" t="s">
        <v>166</v>
      </c>
      <c r="B24" s="93">
        <v>0</v>
      </c>
      <c r="C24" s="93">
        <v>0</v>
      </c>
      <c r="D24" s="93">
        <f t="shared" si="0"/>
        <v>0</v>
      </c>
      <c r="E24" s="93">
        <v>1</v>
      </c>
      <c r="F24" s="93">
        <v>0</v>
      </c>
      <c r="G24" s="93">
        <f t="shared" si="1"/>
        <v>1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3308999</v>
      </c>
      <c r="C26" s="96">
        <f>SUM(C18:C25)</f>
        <v>3342823</v>
      </c>
      <c r="D26" s="96">
        <f>B26-C26</f>
        <v>-33824</v>
      </c>
      <c r="E26" s="96">
        <f>SUM(E18:E25)</f>
        <v>3490572</v>
      </c>
      <c r="F26" s="96">
        <f>SUM(F18:F25)</f>
        <v>2171815</v>
      </c>
      <c r="G26" s="96">
        <f>E26-F26</f>
        <v>1318757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3356848</v>
      </c>
      <c r="C34" s="96">
        <f t="shared" si="2"/>
        <v>4137805</v>
      </c>
      <c r="D34" s="96">
        <f t="shared" si="2"/>
        <v>-780957</v>
      </c>
      <c r="E34" s="96">
        <f t="shared" si="2"/>
        <v>3533872</v>
      </c>
      <c r="F34" s="96">
        <f t="shared" si="2"/>
        <v>2820830</v>
      </c>
      <c r="G34" s="96">
        <f t="shared" si="2"/>
        <v>713042</v>
      </c>
    </row>
    <row r="35" spans="1:7" ht="15">
      <c r="A35" s="92" t="s">
        <v>88</v>
      </c>
      <c r="B35" s="93"/>
      <c r="C35" s="93"/>
      <c r="D35" s="96">
        <v>6811799</v>
      </c>
      <c r="E35" s="93"/>
      <c r="F35" s="93"/>
      <c r="G35" s="96">
        <v>6098757</v>
      </c>
    </row>
    <row r="36" spans="1:7" ht="15">
      <c r="A36" s="92" t="s">
        <v>96</v>
      </c>
      <c r="B36" s="93"/>
      <c r="C36" s="93"/>
      <c r="D36" s="96">
        <f>D34+D35</f>
        <v>6030842</v>
      </c>
      <c r="E36" s="93"/>
      <c r="F36" s="93"/>
      <c r="G36" s="96">
        <f>G34+G35</f>
        <v>6811799</v>
      </c>
    </row>
    <row r="37" spans="1:7" ht="15">
      <c r="A37" s="94" t="s">
        <v>97</v>
      </c>
      <c r="B37" s="93"/>
      <c r="C37" s="93"/>
      <c r="D37" s="145">
        <v>1332884.57</v>
      </c>
      <c r="E37" s="93"/>
      <c r="F37" s="93"/>
      <c r="G37" s="93">
        <v>962092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80" t="s">
        <v>201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22">
      <selection activeCell="A39" sqref="A39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4" t="s">
        <v>54</v>
      </c>
      <c r="B3" s="174"/>
      <c r="C3" s="174"/>
      <c r="D3" s="174"/>
      <c r="E3" s="174"/>
      <c r="F3" s="174"/>
      <c r="G3" s="174"/>
      <c r="H3" s="174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49" t="s">
        <v>177</v>
      </c>
      <c r="H5" s="150"/>
    </row>
    <row r="6" spans="1:8" ht="15">
      <c r="A6" s="146" t="s">
        <v>200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0" t="s">
        <v>56</v>
      </c>
      <c r="B8" s="170" t="s">
        <v>60</v>
      </c>
      <c r="C8" s="168" t="s">
        <v>57</v>
      </c>
      <c r="D8" s="169"/>
      <c r="E8" s="169"/>
      <c r="F8" s="168" t="s">
        <v>58</v>
      </c>
      <c r="G8" s="175"/>
      <c r="H8" s="170" t="s">
        <v>59</v>
      </c>
      <c r="I8" s="43"/>
    </row>
    <row r="9" spans="1:9" ht="12.75" customHeight="1">
      <c r="A9" s="173"/>
      <c r="B9" s="178"/>
      <c r="C9" s="176" t="s">
        <v>61</v>
      </c>
      <c r="D9" s="170" t="s">
        <v>62</v>
      </c>
      <c r="E9" s="170" t="s">
        <v>126</v>
      </c>
      <c r="F9" s="170" t="s">
        <v>63</v>
      </c>
      <c r="G9" s="170" t="s">
        <v>64</v>
      </c>
      <c r="H9" s="173"/>
      <c r="I9" s="43"/>
    </row>
    <row r="10" spans="1:9" ht="60" customHeight="1">
      <c r="A10" s="171"/>
      <c r="B10" s="171"/>
      <c r="C10" s="177"/>
      <c r="D10" s="171"/>
      <c r="E10" s="172"/>
      <c r="F10" s="172"/>
      <c r="G10" s="172"/>
      <c r="H10" s="172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18553519</v>
      </c>
      <c r="C12" s="125">
        <v>4352697</v>
      </c>
      <c r="D12" s="125"/>
      <c r="E12" s="125"/>
      <c r="F12" s="125">
        <v>11151349</v>
      </c>
      <c r="G12" s="125">
        <v>14854558</v>
      </c>
      <c r="H12" s="125">
        <f>B12+C12+F12-G12</f>
        <v>19203007</v>
      </c>
      <c r="I12" s="109"/>
    </row>
    <row r="13" spans="1:9" s="123" customFormat="1" ht="28.5">
      <c r="A13" s="124" t="s">
        <v>104</v>
      </c>
      <c r="B13" s="125">
        <v>18553519</v>
      </c>
      <c r="C13" s="125">
        <v>4352697</v>
      </c>
      <c r="D13" s="125"/>
      <c r="E13" s="125"/>
      <c r="F13" s="125">
        <v>11151349</v>
      </c>
      <c r="G13" s="125">
        <v>14854558</v>
      </c>
      <c r="H13" s="125">
        <f>B13+C13+F13-G13</f>
        <v>19203007</v>
      </c>
      <c r="I13" s="109"/>
    </row>
    <row r="14" spans="1:9" s="123" customFormat="1" ht="28.5">
      <c r="A14" s="124" t="s">
        <v>65</v>
      </c>
      <c r="B14" s="125">
        <v>17957724</v>
      </c>
      <c r="C14" s="125">
        <v>4340706</v>
      </c>
      <c r="D14" s="125"/>
      <c r="E14" s="125"/>
      <c r="F14" s="125">
        <v>11885262</v>
      </c>
      <c r="G14" s="125">
        <v>14854558</v>
      </c>
      <c r="H14" s="125">
        <f>B14+C14+F14-G14</f>
        <v>19329134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-701443</v>
      </c>
      <c r="C19" s="129">
        <f>C20-C21</f>
        <v>-48226</v>
      </c>
      <c r="D19" s="129"/>
      <c r="E19" s="129"/>
      <c r="F19" s="129"/>
      <c r="G19" s="129"/>
      <c r="H19" s="129">
        <f>B19+C19</f>
        <v>-749669</v>
      </c>
      <c r="I19" s="43"/>
    </row>
    <row r="20" spans="1:9" ht="15">
      <c r="A20" s="127" t="s">
        <v>127</v>
      </c>
      <c r="B20" s="126">
        <v>44403</v>
      </c>
      <c r="C20" s="126">
        <v>3303</v>
      </c>
      <c r="D20" s="126"/>
      <c r="E20" s="126"/>
      <c r="F20" s="126"/>
      <c r="G20" s="126"/>
      <c r="H20" s="126">
        <f>B20+C20</f>
        <v>47706</v>
      </c>
      <c r="I20" s="43"/>
    </row>
    <row r="21" spans="1:9" ht="15">
      <c r="A21" s="127" t="s">
        <v>128</v>
      </c>
      <c r="B21" s="126">
        <v>745846</v>
      </c>
      <c r="C21" s="126">
        <v>51529</v>
      </c>
      <c r="D21" s="126"/>
      <c r="E21" s="126"/>
      <c r="F21" s="126"/>
      <c r="G21" s="126"/>
      <c r="H21" s="126">
        <f>B21+C21</f>
        <v>797375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334282</v>
      </c>
      <c r="G22" s="129"/>
      <c r="H22" s="129">
        <f>F22-G22</f>
        <v>334282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17256281</v>
      </c>
      <c r="C34" s="130">
        <f>C14+C19</f>
        <v>4292480</v>
      </c>
      <c r="D34" s="130"/>
      <c r="E34" s="130"/>
      <c r="F34" s="130">
        <f>F14+F22</f>
        <v>12219544</v>
      </c>
      <c r="G34" s="130">
        <f>G14+G22</f>
        <v>14854558</v>
      </c>
      <c r="H34" s="129">
        <f>H14+H19+H22</f>
        <v>18913747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17256281</v>
      </c>
      <c r="C36" s="130">
        <f>C34</f>
        <v>4292480</v>
      </c>
      <c r="D36" s="130"/>
      <c r="E36" s="130"/>
      <c r="F36" s="130">
        <f>F34</f>
        <v>12219544</v>
      </c>
      <c r="G36" s="130">
        <f>G34</f>
        <v>14854558</v>
      </c>
      <c r="H36" s="129">
        <f>H34</f>
        <v>18913747</v>
      </c>
      <c r="I36" s="43"/>
      <c r="K36" s="131"/>
    </row>
    <row r="37" spans="7:9" ht="15">
      <c r="G37" s="98"/>
      <c r="I37" s="43"/>
    </row>
    <row r="38" spans="1:9" ht="15">
      <c r="A38" s="132" t="s">
        <v>201</v>
      </c>
      <c r="F38" s="98"/>
      <c r="I38" s="43"/>
    </row>
    <row r="39" spans="2:9" ht="15">
      <c r="B39" s="133"/>
      <c r="C39" s="134"/>
      <c r="D39" s="135"/>
      <c r="E39" s="136"/>
      <c r="F39" s="136"/>
      <c r="G39" s="137"/>
      <c r="H39" s="138"/>
      <c r="I39" s="43"/>
    </row>
    <row r="40" spans="1:9" ht="17.25" customHeight="1">
      <c r="A40" s="139" t="s">
        <v>113</v>
      </c>
      <c r="B40" s="28"/>
      <c r="C40" s="19"/>
      <c r="D40" s="104" t="s">
        <v>194</v>
      </c>
      <c r="I40" s="56"/>
    </row>
    <row r="41" spans="1:9" ht="15">
      <c r="A41" s="140" t="s">
        <v>193</v>
      </c>
      <c r="B41" s="1"/>
      <c r="C41" s="1"/>
      <c r="D41" s="141"/>
      <c r="E41" s="107" t="s">
        <v>195</v>
      </c>
      <c r="H41" s="142"/>
      <c r="I41" s="56"/>
    </row>
    <row r="42" spans="1:9" ht="15">
      <c r="A42" s="1"/>
      <c r="B42" s="1"/>
      <c r="C42" s="1"/>
      <c r="D42" s="143"/>
      <c r="E42" s="143"/>
      <c r="H42" s="144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2011-01-25T14:52:59Z</cp:lastPrinted>
  <dcterms:created xsi:type="dcterms:W3CDTF">2004-03-04T10:58:58Z</dcterms:created>
  <dcterms:modified xsi:type="dcterms:W3CDTF">2011-03-29T08:44:31Z</dcterms:modified>
  <cp:category/>
  <cp:version/>
  <cp:contentType/>
  <cp:contentStatus/>
</cp:coreProperties>
</file>