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0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xlnm._FilterDatabase" localSheetId="2" hidden="1">'справка №3-ОПП по прекия метод'!$A$8:$D$8</definedName>
    <definedName name="_xlnm.Print_Area" localSheetId="0">'справка №1-БАЛАНС'!$A$1:$H$103</definedName>
    <definedName name="_xlnm.Print_Area" localSheetId="2">'справка №3-ОПП по прекия метод'!$A$1:$E$57</definedName>
    <definedName name="_xlnm.Print_Area" localSheetId="3">'справка №4-ОСК'!$A$1:$M$36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<sst xmlns="http://schemas.openxmlformats.org/spreadsheetml/2006/main" count="608" uniqueCount="549">
  <si>
    <t xml:space="preserve"> СЧЕТОВОДЕН  БАЛАНС </t>
  </si>
  <si>
    <t>Име на отчитащото се предприятие: "СВИЛОЗА" АД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</si>
  <si>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</si>
  <si>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</si>
  <si>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</si>
  <si>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</si>
  <si>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</si>
  <si>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</si>
  <si>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</si>
  <si>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</si>
  <si>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</si>
  <si>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</si>
  <si>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</si>
  <si>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</si>
  <si>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</si>
  <si>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</si>
  <si>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</si>
  <si>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</si>
  <si>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</si>
  <si>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</si>
  <si>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</si>
  <si>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</si>
  <si>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</si>
  <si>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</si>
  <si>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</si>
  <si>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</si>
  <si>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</si>
  <si>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</si>
  <si>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</si>
  <si>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</si>
  <si>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</si>
  <si>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</si>
  <si>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</si>
  <si>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</si>
  <si>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</si>
  <si>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</si>
  <si>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</si>
  <si>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</si>
  <si>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</si>
  <si>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</si>
  <si>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</si>
  <si>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</si>
  <si>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</si>
  <si>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</si>
  <si>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</si>
  <si>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</si>
  <si>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</si>
  <si>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</si>
  <si>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</si>
  <si>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</si>
  <si>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</si>
  <si>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</si>
  <si>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</si>
  <si>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</si>
  <si>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</si>
  <si>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</si>
  <si>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</si>
  <si>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</si>
  <si>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</si>
  <si>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</si>
  <si>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</si>
  <si>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</si>
  <si>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</si>
  <si>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</si>
  <si>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</si>
  <si>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</si>
  <si>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</si>
  <si>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</si>
  <si>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</si>
  <si>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</si>
  <si>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</si>
  <si>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</si>
  <si>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</si>
  <si>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</si>
  <si>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</si>
  <si>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</si>
  <si>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</si>
  <si>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</si>
  <si>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</si>
  <si>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</si>
  <si>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</si>
  <si>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</si>
  <si>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</si>
  <si>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</si>
  <si>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</si>
  <si>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</si>
  <si>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</si>
  <si>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</si>
  <si>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</si>
  <si>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</si>
  <si>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</si>
  <si>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</si>
  <si>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</si>
  <si>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</si>
  <si>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</si>
  <si>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</si>
  <si>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</si>
  <si>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</si>
  <si>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</si>
  <si>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</si>
  <si>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</si>
  <si>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</si>
  <si>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</si>
  <si>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</si>
  <si>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</si>
  <si>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</si>
  <si>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</si>
  <si>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</si>
  <si>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</si>
  <si>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</si>
  <si>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</si>
  <si>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</si>
  <si>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</si>
  <si>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</si>
  <si>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</si>
  <si>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</si>
  <si>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</si>
  <si>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</si>
  <si>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</si>
  <si>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</si>
  <si>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</si>
  <si>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</si>
  <si>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</si>
  <si>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</si>
  <si>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</si>
  <si>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</si>
  <si>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</si>
  <si>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</si>
  <si>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</si>
  <si>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</si>
  <si>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</si>
  <si>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</si>
  <si>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</si>
  <si>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</si>
  <si>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</si>
  <si>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</si>
  <si>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</si>
  <si>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</si>
  <si>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</si>
  <si>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</si>
  <si>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</si>
  <si>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</si>
  <si>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</si>
  <si>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</si>
  <si>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</si>
  <si>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</si>
  <si>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</si>
  <si>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</si>
  <si>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</si>
  <si>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</si>
  <si>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</si>
  <si>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</si>
  <si>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</si>
  <si>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</si>
  <si>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</si>
  <si>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</si>
  <si>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</si>
  <si>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</si>
  <si>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</si>
  <si>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</si>
  <si>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</si>
  <si>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</si>
  <si>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</si>
  <si>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</si>
  <si>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</si>
  <si>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</si>
  <si>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</si>
  <si>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</si>
  <si>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</si>
  <si>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</si>
  <si>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</si>
  <si>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</si>
  <si>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</si>
  <si>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</si>
  <si>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</si>
  <si>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</si>
  <si>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</si>
  <si>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</si>
  <si>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</si>
  <si>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</si>
  <si>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</si>
  <si>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</si>
  <si>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</si>
  <si>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</si>
  <si>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</si>
  <si>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</si>
  <si>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</si>
  <si>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</si>
  <si>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</si>
  <si>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</si>
  <si>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</si>
  <si>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</si>
  <si>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</si>
  <si>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</si>
  <si>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</si>
  <si>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</si>
  <si>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</si>
  <si>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</si>
  <si>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</si>
  <si>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</si>
  <si>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</si>
  <si>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</si>
  <si>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</si>
  <si>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</si>
  <si>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</si>
  <si>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</si>
  <si>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</si>
  <si>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</si>
  <si>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</si>
  <si>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</si>
  <si>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</si>
  <si>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</si>
  <si>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</si>
  <si>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</si>
  <si>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</si>
  <si>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</si>
  <si>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</si>
  <si>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</si>
  <si>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</si>
  <si>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</si>
  <si>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</si>
  <si>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</si>
  <si>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</si>
  <si>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</si>
  <si>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</si>
  <si>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</si>
  <si>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</si>
  <si>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</si>
  <si>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</si>
  <si>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</si>
  <si>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</si>
  <si>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</si>
  <si>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</si>
  <si>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</si>
  <si>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</si>
  <si>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</si>
  <si>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</si>
  <si>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</si>
  <si>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</si>
  <si>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</si>
  <si>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</si>
  <si>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</si>
  <si>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</si>
  <si>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</si>
  <si>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</si>
  <si>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</si>
  <si>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</si>
  <si>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</si>
  <si>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</si>
  <si>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</si>
  <si>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</si>
  <si>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</si>
  <si>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</si>
  <si>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</si>
  <si>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</si>
  <si>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</si>
  <si>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</si>
  <si>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</si>
  <si>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</si>
  <si>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</si>
  <si>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</si>
  <si>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</si>
  <si>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</si>
  <si>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</si>
  <si>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</si>
  <si>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</si>
  <si>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</si>
  <si>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</si>
  <si>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</si>
  <si>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</si>
  <si>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</si>
  <si>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</si>
  <si>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</si>
  <si>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r>
      <t>Ръководител:</t>
    </r>
    <r>
      <rPr>
        <sz val="11"/>
        <rFont val="Times New Roman"/>
        <family val="1"/>
      </rPr>
      <t>…………………...</t>
    </r>
  </si>
  <si>
    <t>Съставител:…………………..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</si>
  <si>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</si>
  <si>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</si>
  <si>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</si>
  <si>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</si>
  <si>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</si>
  <si>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</si>
  <si>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</si>
  <si>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</si>
  <si>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</si>
  <si>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</si>
  <si>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</si>
  <si>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</si>
  <si>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</si>
  <si>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</si>
  <si>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</si>
  <si>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</si>
  <si>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</si>
  <si>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</si>
  <si>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</si>
  <si>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</si>
  <si>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</si>
  <si>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</si>
  <si>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</si>
  <si>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</si>
  <si>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</si>
  <si>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</si>
  <si>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</si>
  <si>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</si>
  <si>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</si>
  <si>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</si>
  <si>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</si>
  <si>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</si>
  <si>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</si>
  <si>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</si>
  <si>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</si>
  <si>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</si>
  <si>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</si>
  <si>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</si>
  <si>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</si>
  <si>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</si>
  <si>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</si>
  <si>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</si>
  <si>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</si>
  <si>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</si>
  <si>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</si>
  <si>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</si>
  <si>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</si>
  <si>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</si>
  <si>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</si>
  <si>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</si>
  <si>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</si>
  <si>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</si>
  <si>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</si>
  <si>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</si>
  <si>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</si>
  <si>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</si>
  <si>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</si>
  <si>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</si>
  <si>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</si>
  <si>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</si>
  <si>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</si>
  <si>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</si>
  <si>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</si>
  <si>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</si>
  <si>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</si>
  <si>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</si>
  <si>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</si>
  <si>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</si>
  <si>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</si>
  <si>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</si>
  <si>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</si>
  <si>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</si>
  <si>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</si>
  <si>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</si>
  <si>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</si>
  <si>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</si>
  <si>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</si>
  <si>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</si>
  <si>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</si>
  <si>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</si>
  <si>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</si>
  <si>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</si>
  <si>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</si>
  <si>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</si>
  <si>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</si>
  <si>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</si>
  <si>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</si>
  <si>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</si>
  <si>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</si>
  <si>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</si>
  <si>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</si>
  <si>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</si>
  <si>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</si>
  <si>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</si>
  <si>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</si>
  <si>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</si>
  <si>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</si>
  <si>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</si>
  <si>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</si>
  <si>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</si>
  <si>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</si>
  <si>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</si>
  <si>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</si>
  <si>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</si>
  <si>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</si>
  <si>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</si>
  <si>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</si>
  <si>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</si>
  <si>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</si>
  <si>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Съставител:....................................</t>
  </si>
  <si>
    <t xml:space="preserve">     /З.Първанова/</t>
  </si>
  <si>
    <t>Ръководител:………………...........</t>
  </si>
  <si>
    <t xml:space="preserve">                                                  /инж. М.Колчев/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</si>
  <si>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</si>
  <si>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</si>
  <si>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</si>
  <si>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</si>
  <si>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</si>
  <si>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</si>
  <si>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</si>
  <si>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</si>
  <si>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</si>
  <si>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</si>
  <si>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</si>
  <si>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</si>
  <si>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</si>
  <si>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</si>
  <si>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</si>
  <si>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</si>
  <si>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</si>
  <si>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</si>
  <si>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</si>
  <si>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</si>
  <si>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</si>
  <si>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</si>
  <si>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</si>
  <si>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</si>
  <si>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</si>
  <si>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</si>
  <si>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</si>
  <si>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</si>
  <si>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</si>
  <si>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</si>
  <si>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</si>
  <si>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</si>
  <si>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</si>
  <si>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</si>
  <si>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</si>
  <si>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</si>
  <si>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</si>
  <si>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</si>
  <si>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</si>
  <si>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</si>
  <si>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</si>
  <si>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</si>
  <si>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</si>
  <si>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</si>
  <si>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</si>
  <si>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</si>
  <si>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</si>
  <si>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</si>
  <si>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</si>
  <si>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</si>
  <si>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</si>
  <si>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</si>
  <si>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</si>
  <si>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</si>
  <si>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</si>
  <si>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</si>
  <si>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</si>
  <si>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</si>
  <si>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</si>
  <si>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</si>
  <si>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</si>
  <si>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</si>
  <si>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</si>
  <si>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</si>
  <si>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</si>
  <si>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</si>
  <si>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</si>
  <si>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</si>
  <si>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</si>
  <si>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</si>
  <si>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</si>
  <si>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</si>
  <si>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</si>
  <si>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</si>
  <si>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</si>
  <si>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</si>
  <si>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</si>
  <si>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</si>
  <si>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</si>
  <si>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</si>
  <si>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</si>
  <si>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</si>
  <si>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</si>
  <si>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</si>
  <si>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</si>
  <si>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</si>
  <si>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</si>
  <si>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</si>
  <si>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</si>
  <si>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</si>
  <si>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</si>
  <si>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</si>
  <si>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</si>
  <si>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</si>
  <si>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</si>
  <si>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</si>
  <si>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</si>
  <si>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</si>
  <si>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</si>
  <si>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</si>
  <si>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</si>
  <si>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</si>
  <si>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</si>
  <si>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</si>
  <si>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</si>
  <si>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</si>
  <si>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</si>
  <si>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</si>
  <si>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</si>
  <si>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</si>
  <si>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</si>
  <si>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</si>
  <si>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</si>
  <si>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</si>
  <si>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</si>
  <si>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</si>
  <si>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</si>
  <si>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</si>
  <si>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</si>
  <si>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</si>
  <si>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</si>
  <si>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</si>
  <si>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</si>
  <si>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</si>
  <si>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</si>
  <si>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</si>
  <si>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</si>
  <si>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</si>
  <si>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</si>
  <si>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</si>
  <si>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</si>
  <si>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</si>
  <si>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</si>
  <si>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</si>
  <si>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</si>
  <si>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</si>
  <si>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</si>
  <si>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Ръководител…………........................</t>
  </si>
  <si>
    <t>Съставител: ………..............................</t>
  </si>
  <si>
    <t xml:space="preserve">              /З.Първанова</t>
  </si>
  <si>
    <t xml:space="preserve">     /инж.М.Колчев/</t>
  </si>
  <si>
    <t>0455</t>
  </si>
  <si>
    <t>ЕИК по БУЛСТАТ 814191178</t>
  </si>
  <si>
    <t>РГ-05-0455</t>
  </si>
  <si>
    <t>ЕИК по БУЛСТАТ  814191178</t>
  </si>
  <si>
    <t>Съставител:…………………………….</t>
  </si>
  <si>
    <t>Ръководител:…………………………………</t>
  </si>
  <si>
    <t xml:space="preserve">                                                              /З.Първанова/</t>
  </si>
  <si>
    <t xml:space="preserve">                /инж.М.Колчев/</t>
  </si>
  <si>
    <t>Име на отчитащото се предприятие:        "СВИЛОЗА" АД</t>
  </si>
  <si>
    <t xml:space="preserve">         /З.Първанова</t>
  </si>
  <si>
    <t xml:space="preserve">Вид на отчета: консолидиран: </t>
  </si>
  <si>
    <t xml:space="preserve">Вид на отчета: консолидиран </t>
  </si>
  <si>
    <t xml:space="preserve">Вид на отчета:консолидиран </t>
  </si>
  <si>
    <t xml:space="preserve">                                                                                             /инж.М.Колчев/</t>
  </si>
  <si>
    <t>Отчетен период: към 31.12.2007 г.</t>
  </si>
  <si>
    <t>Отчетен период:към 31.12.2007 г.</t>
  </si>
  <si>
    <t>Отчетен период: към  31.12.2007 г.</t>
  </si>
  <si>
    <t>Дата на съставяне:24.03.2008 г.</t>
  </si>
  <si>
    <t>Дата на съставяне: 24.03.2008 г.</t>
  </si>
  <si>
    <t xml:space="preserve">                Дата  на съставяне: 24.03.2008 г.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</si>
</sst>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2"/>
      <name val="TimokU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0" xfId="19" applyFont="1" applyBorder="1" applyAlignment="1" applyProtection="1">
      <alignment horizontal="centerContinuous" vertical="top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0" xfId="19" applyFont="1" applyBorder="1" applyAlignment="1" applyProtection="1">
      <alignment horizontal="center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1" xfId="19" applyFont="1" applyBorder="1" applyAlignment="1" applyProtection="1">
      <alignment horizontal="center" vertical="center"/>
      <protection/>
    </xf>
    <xf numFmtId="0" fontId="1" fillId="0" borderId="2" xfId="19" applyFont="1" applyBorder="1" applyAlignment="1" applyProtection="1">
      <alignment horizontal="center" vertical="top" wrapText="1"/>
      <protection/>
    </xf>
    <xf numFmtId="14" fontId="1" fillId="0" borderId="2" xfId="19" applyNumberFormat="1" applyFont="1" applyBorder="1" applyAlignment="1" applyProtection="1">
      <alignment horizontal="center" vertical="top" wrapText="1"/>
      <protection/>
    </xf>
    <xf numFmtId="49" fontId="1" fillId="0" borderId="2" xfId="19" applyNumberFormat="1" applyFont="1" applyBorder="1" applyAlignment="1" applyProtection="1">
      <alignment horizontal="center" vertical="center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0" fontId="1" fillId="0" borderId="4" xfId="19" applyFont="1" applyBorder="1" applyAlignment="1" applyProtection="1">
      <alignment horizontal="center" vertical="center" wrapText="1"/>
      <protection/>
    </xf>
    <xf numFmtId="0" fontId="1" fillId="0" borderId="5" xfId="19" applyFont="1" applyBorder="1" applyAlignment="1" applyProtection="1">
      <alignment horizontal="center" vertical="top" wrapText="1"/>
      <protection/>
    </xf>
    <xf numFmtId="49" fontId="1" fillId="0" borderId="5" xfId="19" applyNumberFormat="1" applyFont="1" applyBorder="1" applyAlignment="1" applyProtection="1">
      <alignment horizontal="center" vertical="center" wrapText="1"/>
      <protection/>
    </xf>
    <xf numFmtId="0" fontId="1" fillId="0" borderId="6" xfId="19" applyFont="1" applyBorder="1" applyAlignment="1" applyProtection="1">
      <alignment horizontal="center" vertical="top" wrapText="1"/>
      <protection/>
    </xf>
    <xf numFmtId="0" fontId="5" fillId="2" borderId="7" xfId="19" applyFont="1" applyFill="1" applyBorder="1" applyAlignment="1" applyProtection="1">
      <alignment horizontal="center" vertical="top" wrapText="1"/>
      <protection/>
    </xf>
    <xf numFmtId="49" fontId="1" fillId="0" borderId="5" xfId="19" applyNumberFormat="1" applyFont="1" applyBorder="1" applyAlignment="1" applyProtection="1">
      <alignment horizontal="right" vertical="top" wrapText="1"/>
      <protection/>
    </xf>
    <xf numFmtId="0" fontId="3" fillId="0" borderId="5" xfId="19" applyFont="1" applyBorder="1" applyAlignment="1" applyProtection="1">
      <alignment vertical="top" wrapText="1"/>
      <protection/>
    </xf>
    <xf numFmtId="0" fontId="3" fillId="0" borderId="8" xfId="19" applyFont="1" applyBorder="1" applyAlignment="1" applyProtection="1">
      <alignment vertical="top" wrapText="1"/>
      <protection/>
    </xf>
    <xf numFmtId="0" fontId="5" fillId="2" borderId="5" xfId="19" applyFont="1" applyFill="1" applyBorder="1" applyAlignment="1" applyProtection="1">
      <alignment horizontal="center" vertical="top" wrapText="1"/>
      <protection/>
    </xf>
    <xf numFmtId="49" fontId="1" fillId="3" borderId="9" xfId="19" applyNumberFormat="1" applyFont="1" applyFill="1" applyBorder="1" applyAlignment="1" applyProtection="1">
      <alignment horizontal="right" vertical="top" wrapText="1"/>
      <protection/>
    </xf>
    <xf numFmtId="0" fontId="6" fillId="2" borderId="4" xfId="19" applyFont="1" applyFill="1" applyBorder="1" applyAlignment="1" applyProtection="1">
      <alignment vertical="top" wrapText="1"/>
      <protection/>
    </xf>
    <xf numFmtId="0" fontId="3" fillId="0" borderId="5" xfId="19" applyFont="1" applyBorder="1" applyAlignment="1" applyProtection="1">
      <alignment horizontal="righ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4" fillId="3" borderId="10" xfId="0" applyFont="1" applyFill="1" applyBorder="1" applyAlignment="1" applyProtection="1">
      <alignment vertical="top" wrapText="1"/>
      <protection/>
    </xf>
    <xf numFmtId="49" fontId="4" fillId="0" borderId="5" xfId="19" applyNumberFormat="1" applyFont="1" applyBorder="1" applyAlignment="1" applyProtection="1">
      <alignment horizontal="right" vertical="top" wrapText="1"/>
      <protection/>
    </xf>
    <xf numFmtId="1" fontId="4" fillId="0" borderId="5" xfId="19" applyNumberFormat="1" applyFont="1" applyBorder="1" applyAlignment="1" applyProtection="1">
      <alignment horizontal="right" vertical="top" wrapText="1"/>
      <protection/>
    </xf>
    <xf numFmtId="0" fontId="6" fillId="2" borderId="5" xfId="19" applyFont="1" applyFill="1" applyBorder="1" applyAlignment="1" applyProtection="1">
      <alignment vertical="top"/>
      <protection/>
    </xf>
    <xf numFmtId="49" fontId="4" fillId="0" borderId="5" xfId="19" applyNumberFormat="1" applyFont="1" applyFill="1" applyBorder="1" applyAlignment="1" applyProtection="1">
      <alignment horizontal="right" vertical="top" wrapText="1"/>
      <protection/>
    </xf>
    <xf numFmtId="1" fontId="7" fillId="0" borderId="5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8" xfId="19" applyNumberFormat="1" applyFont="1" applyBorder="1" applyAlignment="1" applyProtection="1">
      <alignment horizontal="right" vertical="top" wrapText="1"/>
      <protection/>
    </xf>
    <xf numFmtId="49" fontId="7" fillId="0" borderId="5" xfId="19" applyNumberFormat="1" applyFont="1" applyBorder="1" applyAlignment="1" applyProtection="1">
      <alignment horizontal="right" vertical="top" wrapText="1"/>
      <protection/>
    </xf>
    <xf numFmtId="49" fontId="7" fillId="0" borderId="5" xfId="19" applyNumberFormat="1" applyFont="1" applyFill="1" applyBorder="1" applyAlignment="1" applyProtection="1">
      <alignment horizontal="right" vertical="top" wrapText="1"/>
      <protection/>
    </xf>
    <xf numFmtId="1" fontId="6" fillId="2" borderId="5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6" fillId="2" borderId="5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9" fillId="0" borderId="9" xfId="19" applyNumberFormat="1" applyFont="1" applyBorder="1" applyAlignment="1" applyProtection="1">
      <alignment horizontal="right" vertical="top" wrapText="1"/>
      <protection/>
    </xf>
    <xf numFmtId="1" fontId="6" fillId="2" borderId="5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9" fillId="0" borderId="5" xfId="19" applyNumberFormat="1" applyFont="1" applyBorder="1" applyAlignment="1" applyProtection="1">
      <alignment horizontal="right" vertical="top" wrapText="1"/>
      <protection/>
    </xf>
    <xf numFmtId="1" fontId="1" fillId="0" borderId="9" xfId="19" applyNumberFormat="1" applyFont="1" applyBorder="1" applyAlignment="1" applyProtection="1">
      <alignment horizontal="right" vertical="top" wrapText="1"/>
      <protection/>
    </xf>
    <xf numFmtId="0" fontId="6" fillId="2" borderId="5" xfId="0" applyFont="1" applyFill="1" applyBorder="1" applyAlignment="1" applyProtection="1">
      <alignment vertical="top"/>
      <protection/>
    </xf>
    <xf numFmtId="49" fontId="4" fillId="0" borderId="8" xfId="19" applyNumberFormat="1" applyFont="1" applyBorder="1" applyAlignment="1" applyProtection="1">
      <alignment horizontal="right"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49" fontId="6" fillId="2" borderId="5" xfId="19" applyNumberFormat="1" applyFont="1" applyFill="1" applyBorder="1" applyAlignment="1" applyProtection="1">
      <alignment vertical="top"/>
      <protection/>
    </xf>
    <xf numFmtId="0" fontId="6" fillId="2" borderId="4" xfId="19" applyNumberFormat="1" applyFont="1" applyFill="1" applyBorder="1" applyAlignment="1" applyProtection="1">
      <alignment vertical="top" wrapText="1"/>
      <protection/>
    </xf>
    <xf numFmtId="49" fontId="9" fillId="0" borderId="5" xfId="19" applyNumberFormat="1" applyFont="1" applyFill="1" applyBorder="1" applyAlignment="1" applyProtection="1">
      <alignment horizontal="right" vertical="top" wrapText="1"/>
      <protection/>
    </xf>
    <xf numFmtId="1" fontId="1" fillId="0" borderId="5" xfId="19" applyNumberFormat="1" applyFont="1" applyBorder="1" applyAlignment="1" applyProtection="1">
      <alignment horizontal="right" vertical="top" wrapText="1"/>
      <protection/>
    </xf>
    <xf numFmtId="1" fontId="3" fillId="0" borderId="5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6" fillId="2" borderId="5" xfId="0" applyNumberFormat="1" applyFont="1" applyFill="1" applyBorder="1" applyAlignment="1" applyProtection="1">
      <alignment vertical="top"/>
      <protection/>
    </xf>
    <xf numFmtId="1" fontId="4" fillId="0" borderId="10" xfId="19" applyNumberFormat="1" applyFont="1" applyBorder="1" applyAlignment="1" applyProtection="1">
      <alignment horizontal="right" vertical="top" wrapText="1"/>
      <protection/>
    </xf>
    <xf numFmtId="1" fontId="7" fillId="0" borderId="13" xfId="19" applyNumberFormat="1" applyFont="1" applyBorder="1" applyAlignment="1" applyProtection="1">
      <alignment horizontal="right" vertical="top" wrapText="1"/>
      <protection/>
    </xf>
    <xf numFmtId="1" fontId="7" fillId="3" borderId="5" xfId="19" applyNumberFormat="1" applyFont="1" applyFill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49" fontId="9" fillId="0" borderId="5" xfId="19" applyNumberFormat="1" applyFont="1" applyBorder="1" applyAlignment="1" applyProtection="1">
      <alignment horizontal="right" vertical="top" wrapText="1"/>
      <protection/>
    </xf>
    <xf numFmtId="0" fontId="6" fillId="2" borderId="14" xfId="19" applyFont="1" applyFill="1" applyBorder="1" applyAlignment="1" applyProtection="1">
      <alignment vertical="top" wrapText="1"/>
      <protection/>
    </xf>
    <xf numFmtId="49" fontId="9" fillId="0" borderId="15" xfId="19" applyNumberFormat="1" applyFont="1" applyBorder="1" applyAlignment="1" applyProtection="1">
      <alignment horizontal="right" vertical="top" wrapText="1"/>
      <protection/>
    </xf>
    <xf numFmtId="49" fontId="6" fillId="2" borderId="15" xfId="19" applyNumberFormat="1" applyFont="1" applyFill="1" applyBorder="1" applyAlignment="1" applyProtection="1">
      <alignment vertical="center" wrapText="1"/>
      <protection/>
    </xf>
    <xf numFmtId="1" fontId="9" fillId="0" borderId="15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3" fillId="0" borderId="0" xfId="19" applyFont="1" applyBorder="1" applyAlignment="1" applyProtection="1">
      <alignment horizontal="left" vertical="top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/>
      <protection locked="0"/>
    </xf>
    <xf numFmtId="0" fontId="10" fillId="0" borderId="0" xfId="21" applyFont="1" applyBorder="1" applyAlignment="1" applyProtection="1">
      <alignment horizontal="centerContinuous" vertical="center" wrapText="1"/>
      <protection locked="0"/>
    </xf>
    <xf numFmtId="0" fontId="11" fillId="0" borderId="0" xfId="21" applyFont="1" applyBorder="1" applyAlignment="1" applyProtection="1">
      <alignment horizontal="centerContinuous"/>
      <protection locked="0"/>
    </xf>
    <xf numFmtId="0" fontId="11" fillId="0" borderId="16" xfId="21" applyFont="1" applyBorder="1" applyAlignment="1" applyProtection="1">
      <alignment horizontal="centerContinuous"/>
      <protection locked="0"/>
    </xf>
    <xf numFmtId="0" fontId="11" fillId="0" borderId="0" xfId="21" applyFont="1" applyAlignment="1" applyProtection="1">
      <alignment horizontal="centerContinuous" wrapText="1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>
      <alignment/>
      <protection/>
    </xf>
    <xf numFmtId="0" fontId="10" fillId="0" borderId="0" xfId="19" applyFont="1" applyBorder="1" applyAlignment="1" applyProtection="1">
      <alignment vertical="top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13" fillId="0" borderId="0" xfId="21" applyFont="1" applyFill="1" applyBorder="1" applyAlignment="1" applyProtection="1">
      <alignment vertical="center" wrapText="1"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1" fillId="0" borderId="0" xfId="21" applyFont="1" applyBorder="1" applyAlignment="1" applyProtection="1">
      <alignment/>
      <protection locked="0"/>
    </xf>
    <xf numFmtId="0" fontId="11" fillId="0" borderId="0" xfId="21" applyFont="1" applyBorder="1" applyAlignment="1" applyProtection="1">
      <alignment wrapText="1"/>
      <protection locked="0"/>
    </xf>
    <xf numFmtId="0" fontId="14" fillId="0" borderId="0" xfId="19" applyFont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21" applyFont="1" applyBorder="1" applyProtection="1">
      <alignment/>
      <protection locked="0"/>
    </xf>
    <xf numFmtId="0" fontId="15" fillId="0" borderId="0" xfId="21" applyFont="1" applyAlignment="1" applyProtection="1">
      <alignment horizontal="right"/>
      <protection locked="0"/>
    </xf>
    <xf numFmtId="0" fontId="10" fillId="0" borderId="5" xfId="21" applyFont="1" applyBorder="1" applyAlignment="1" applyProtection="1">
      <alignment horizontal="center" vertical="center" wrapText="1"/>
      <protection/>
    </xf>
    <xf numFmtId="0" fontId="10" fillId="0" borderId="17" xfId="21" applyFont="1" applyBorder="1" applyAlignment="1" applyProtection="1">
      <alignment horizontal="center" vertical="center" wrapText="1"/>
      <protection/>
    </xf>
    <xf numFmtId="0" fontId="10" fillId="0" borderId="8" xfId="21" applyFont="1" applyBorder="1" applyAlignment="1" applyProtection="1">
      <alignment horizontal="center" vertical="center" wrapText="1"/>
      <protection/>
    </xf>
    <xf numFmtId="0" fontId="10" fillId="0" borderId="13" xfId="21" applyFont="1" applyBorder="1" applyAlignment="1" applyProtection="1">
      <alignment horizontal="center" vertical="center" wrapText="1"/>
      <protection/>
    </xf>
    <xf numFmtId="0" fontId="10" fillId="0" borderId="5" xfId="21" applyFont="1" applyBorder="1" applyAlignment="1" applyProtection="1">
      <alignment vertical="center" wrapText="1"/>
      <protection/>
    </xf>
    <xf numFmtId="3" fontId="10" fillId="0" borderId="5" xfId="21" applyNumberFormat="1" applyFont="1" applyBorder="1" applyAlignment="1" applyProtection="1">
      <alignment vertical="center"/>
      <protection/>
    </xf>
    <xf numFmtId="0" fontId="12" fillId="0" borderId="5" xfId="21" applyFont="1" applyBorder="1" applyAlignment="1" applyProtection="1">
      <alignment wrapText="1"/>
      <protection/>
    </xf>
    <xf numFmtId="0" fontId="12" fillId="0" borderId="5" xfId="21" applyFont="1" applyBorder="1" applyProtection="1">
      <alignment/>
      <protection/>
    </xf>
    <xf numFmtId="0" fontId="16" fillId="0" borderId="5" xfId="21" applyFont="1" applyBorder="1" applyAlignment="1" applyProtection="1">
      <alignment vertical="center" wrapText="1"/>
      <protection/>
    </xf>
    <xf numFmtId="0" fontId="11" fillId="0" borderId="5" xfId="21" applyFont="1" applyFill="1" applyBorder="1" applyProtection="1">
      <alignment/>
      <protection/>
    </xf>
    <xf numFmtId="3" fontId="11" fillId="0" borderId="5" xfId="21" applyNumberFormat="1" applyFont="1" applyFill="1" applyBorder="1" applyAlignment="1" applyProtection="1">
      <alignment vertical="center"/>
      <protection/>
    </xf>
    <xf numFmtId="0" fontId="11" fillId="0" borderId="5" xfId="21" applyFont="1" applyBorder="1" applyAlignment="1" applyProtection="1">
      <alignment vertical="center" wrapText="1"/>
      <protection/>
    </xf>
    <xf numFmtId="3" fontId="11" fillId="0" borderId="5" xfId="21" applyNumberFormat="1" applyFont="1" applyBorder="1" applyAlignment="1" applyProtection="1">
      <alignment horizontal="center" vertical="center"/>
      <protection/>
    </xf>
    <xf numFmtId="49" fontId="12" fillId="0" borderId="5" xfId="21" applyNumberFormat="1" applyFont="1" applyBorder="1" applyAlignment="1" applyProtection="1">
      <alignment horizontal="center" wrapText="1"/>
      <protection/>
    </xf>
    <xf numFmtId="0" fontId="11" fillId="0" borderId="5" xfId="21" applyFont="1" applyFill="1" applyBorder="1" applyAlignment="1" applyProtection="1">
      <alignment vertical="center" wrapText="1"/>
      <protection/>
    </xf>
    <xf numFmtId="0" fontId="16" fillId="0" borderId="5" xfId="21" applyFont="1" applyBorder="1" applyAlignment="1" applyProtection="1">
      <alignment horizontal="right" vertical="center" wrapText="1"/>
      <protection/>
    </xf>
    <xf numFmtId="49" fontId="17" fillId="0" borderId="5" xfId="21" applyNumberFormat="1" applyFont="1" applyBorder="1" applyAlignment="1" applyProtection="1">
      <alignment horizontal="center" wrapText="1"/>
      <protection/>
    </xf>
    <xf numFmtId="0" fontId="12" fillId="0" borderId="0" xfId="21" applyFont="1" applyProtection="1">
      <alignment/>
      <protection/>
    </xf>
    <xf numFmtId="0" fontId="12" fillId="0" borderId="5" xfId="21" applyFont="1" applyBorder="1" applyAlignment="1" applyProtection="1">
      <alignment horizontal="center" wrapText="1"/>
      <protection/>
    </xf>
    <xf numFmtId="0" fontId="17" fillId="0" borderId="5" xfId="21" applyFont="1" applyBorder="1" applyAlignment="1" applyProtection="1">
      <alignment horizontal="center" wrapText="1"/>
      <protection/>
    </xf>
    <xf numFmtId="0" fontId="11" fillId="0" borderId="5" xfId="21" applyFont="1" applyBorder="1" applyAlignment="1" applyProtection="1">
      <alignment horizontal="left" vertical="center" wrapText="1"/>
      <protection/>
    </xf>
    <xf numFmtId="3" fontId="16" fillId="0" borderId="5" xfId="21" applyNumberFormat="1" applyFont="1" applyBorder="1" applyAlignment="1" applyProtection="1">
      <alignment horizontal="center" vertical="center"/>
      <protection/>
    </xf>
    <xf numFmtId="0" fontId="11" fillId="0" borderId="5" xfId="21" applyFont="1" applyBorder="1" applyAlignment="1" applyProtection="1">
      <alignment wrapText="1"/>
      <protection/>
    </xf>
    <xf numFmtId="0" fontId="12" fillId="0" borderId="5" xfId="21" applyFont="1" applyBorder="1" applyAlignment="1" applyProtection="1">
      <alignment horizontal="left" vertical="center" wrapText="1"/>
      <protection/>
    </xf>
    <xf numFmtId="0" fontId="11" fillId="0" borderId="17" xfId="21" applyFont="1" applyBorder="1" applyAlignment="1" applyProtection="1">
      <alignment horizontal="center" vertical="center" wrapText="1"/>
      <protection/>
    </xf>
    <xf numFmtId="0" fontId="16" fillId="0" borderId="17" xfId="21" applyFont="1" applyBorder="1" applyAlignment="1" applyProtection="1">
      <alignment horizontal="center" vertical="center" wrapText="1"/>
      <protection/>
    </xf>
    <xf numFmtId="0" fontId="17" fillId="0" borderId="5" xfId="21" applyFont="1" applyBorder="1" applyAlignment="1" applyProtection="1">
      <alignment horizontal="left" vertical="center" wrapText="1"/>
      <protection/>
    </xf>
    <xf numFmtId="0" fontId="16" fillId="0" borderId="17" xfId="21" applyFont="1" applyBorder="1" applyAlignment="1" applyProtection="1">
      <alignment horizontal="center" wrapText="1"/>
      <protection/>
    </xf>
    <xf numFmtId="0" fontId="15" fillId="0" borderId="5" xfId="21" applyFont="1" applyBorder="1" applyAlignment="1" applyProtection="1">
      <alignment horizontal="left" vertical="center" wrapText="1"/>
      <protection/>
    </xf>
    <xf numFmtId="0" fontId="18" fillId="0" borderId="5" xfId="21" applyFont="1" applyBorder="1" applyAlignment="1" applyProtection="1">
      <alignment vertical="center" wrapText="1"/>
      <protection/>
    </xf>
    <xf numFmtId="0" fontId="11" fillId="0" borderId="4" xfId="21" applyFont="1" applyBorder="1" applyAlignment="1" applyProtection="1">
      <alignment vertical="center" wrapText="1"/>
      <protection/>
    </xf>
    <xf numFmtId="49" fontId="11" fillId="0" borderId="17" xfId="21" applyNumberFormat="1" applyFont="1" applyBorder="1" applyAlignment="1" applyProtection="1">
      <alignment horizontal="center" vertical="center" wrapText="1"/>
      <protection/>
    </xf>
    <xf numFmtId="0" fontId="12" fillId="0" borderId="5" xfId="21" applyFont="1" applyBorder="1" applyAlignment="1" applyProtection="1">
      <alignment horizontal="centerContinuous" wrapText="1"/>
      <protection/>
    </xf>
    <xf numFmtId="0" fontId="10" fillId="0" borderId="8" xfId="21" applyFont="1" applyBorder="1" applyAlignment="1" applyProtection="1">
      <alignment vertical="center" wrapText="1"/>
      <protection/>
    </xf>
    <xf numFmtId="49" fontId="10" fillId="0" borderId="5" xfId="21" applyNumberFormat="1" applyFont="1" applyBorder="1" applyAlignment="1" applyProtection="1">
      <alignment horizontal="center" vertical="center" wrapText="1"/>
      <protection/>
    </xf>
    <xf numFmtId="0" fontId="19" fillId="0" borderId="5" xfId="21" applyFont="1" applyBorder="1" applyAlignment="1" applyProtection="1">
      <alignment vertical="center" wrapText="1"/>
      <protection/>
    </xf>
    <xf numFmtId="49" fontId="15" fillId="0" borderId="5" xfId="21" applyNumberFormat="1" applyFont="1" applyBorder="1" applyAlignment="1" applyProtection="1">
      <alignment horizontal="centerContinuous" wrapText="1"/>
      <protection/>
    </xf>
    <xf numFmtId="0" fontId="10" fillId="0" borderId="5" xfId="2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wrapText="1"/>
      <protection/>
    </xf>
    <xf numFmtId="0" fontId="10" fillId="0" borderId="0" xfId="21" applyFont="1" applyBorder="1" applyAlignment="1" applyProtection="1">
      <alignment wrapText="1"/>
      <protection locked="0"/>
    </xf>
    <xf numFmtId="1" fontId="11" fillId="0" borderId="0" xfId="21" applyNumberFormat="1" applyFont="1" applyBorder="1" applyProtection="1">
      <alignment/>
      <protection locked="0"/>
    </xf>
    <xf numFmtId="0" fontId="10" fillId="0" borderId="0" xfId="21" applyFont="1" applyBorder="1" applyAlignment="1" applyProtection="1">
      <alignment horizontal="right" vertical="center" wrapText="1"/>
      <protection locked="0"/>
    </xf>
    <xf numFmtId="0" fontId="12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" fontId="12" fillId="0" borderId="0" xfId="21" applyNumberFormat="1" applyFont="1" applyProtection="1">
      <alignment/>
      <protection locked="0"/>
    </xf>
    <xf numFmtId="0" fontId="20" fillId="0" borderId="0" xfId="21" applyFont="1" applyBorder="1" applyAlignment="1">
      <alignment vertical="center" wrapText="1"/>
      <protection/>
    </xf>
    <xf numFmtId="0" fontId="20" fillId="0" borderId="0" xfId="21" applyFont="1" applyBorder="1" applyAlignment="1" applyProtection="1">
      <alignment vertical="center" wrapText="1"/>
      <protection locked="0"/>
    </xf>
    <xf numFmtId="0" fontId="12" fillId="0" borderId="0" xfId="21" applyFont="1" applyBorder="1" applyAlignment="1">
      <alignment wrapText="1"/>
      <protection/>
    </xf>
    <xf numFmtId="1" fontId="12" fillId="0" borderId="0" xfId="21" applyNumberFormat="1" applyFont="1" applyBorder="1">
      <alignment/>
      <protection/>
    </xf>
    <xf numFmtId="1" fontId="12" fillId="0" borderId="0" xfId="21" applyNumberFormat="1" applyFont="1">
      <alignment/>
      <protection/>
    </xf>
    <xf numFmtId="0" fontId="12" fillId="0" borderId="0" xfId="21" applyFont="1" applyBorder="1">
      <alignment/>
      <protection/>
    </xf>
    <xf numFmtId="0" fontId="12" fillId="0" borderId="0" xfId="21" applyFont="1" applyAlignment="1">
      <alignment wrapText="1"/>
      <protection/>
    </xf>
    <xf numFmtId="0" fontId="10" fillId="0" borderId="0" xfId="19" applyFont="1" applyBorder="1" applyAlignment="1" applyProtection="1">
      <alignment horizontal="right" vertical="top" wrapText="1"/>
      <protection locked="0"/>
    </xf>
    <xf numFmtId="1" fontId="15" fillId="0" borderId="0" xfId="21" applyNumberFormat="1" applyFont="1" applyBorder="1" applyProtection="1">
      <alignment/>
      <protection locked="0"/>
    </xf>
    <xf numFmtId="1" fontId="9" fillId="0" borderId="0" xfId="19" applyNumberFormat="1" applyFont="1" applyBorder="1" applyAlignment="1" applyProtection="1">
      <alignment horizontal="left" vertical="top"/>
      <protection locked="0"/>
    </xf>
    <xf numFmtId="0" fontId="12" fillId="0" borderId="0" xfId="20" applyFont="1" applyAlignment="1" applyProtection="1">
      <alignment wrapText="1"/>
      <protection/>
    </xf>
    <xf numFmtId="0" fontId="14" fillId="0" borderId="0" xfId="19" applyFont="1" applyFill="1" applyAlignment="1" applyProtection="1">
      <alignment vertical="top"/>
      <protection locked="0"/>
    </xf>
    <xf numFmtId="0" fontId="14" fillId="0" borderId="0" xfId="19" applyFont="1" applyFill="1" applyAlignment="1" applyProtection="1">
      <alignment vertical="top" wrapText="1"/>
      <protection locked="0"/>
    </xf>
    <xf numFmtId="1" fontId="12" fillId="0" borderId="0" xfId="20" applyNumberFormat="1" applyFont="1" applyAlignment="1" applyProtection="1">
      <alignment wrapText="1"/>
      <protection/>
    </xf>
    <xf numFmtId="0" fontId="12" fillId="0" borderId="5" xfId="20" applyFont="1" applyBorder="1" applyAlignment="1" applyProtection="1">
      <alignment wrapText="1"/>
      <protection/>
    </xf>
    <xf numFmtId="0" fontId="12" fillId="0" borderId="0" xfId="20" applyFont="1" applyFill="1" applyAlignment="1" applyProtection="1">
      <alignment wrapText="1"/>
      <protection/>
    </xf>
    <xf numFmtId="49" fontId="12" fillId="0" borderId="0" xfId="20" applyNumberFormat="1" applyFont="1" applyBorder="1" applyAlignment="1" applyProtection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5" fillId="0" borderId="0" xfId="20" applyFont="1" applyBorder="1" applyAlignment="1" applyProtection="1">
      <alignment horizontal="centerContinuous" vertical="center" wrapText="1"/>
      <protection locked="0"/>
    </xf>
    <xf numFmtId="0" fontId="15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Border="1" applyAlignment="1" applyProtection="1">
      <alignment vertical="top" wrapText="1"/>
      <protection locked="0"/>
    </xf>
    <xf numFmtId="0" fontId="15" fillId="0" borderId="0" xfId="19" applyFont="1" applyFill="1" applyBorder="1" applyAlignment="1" applyProtection="1">
      <alignment vertical="top" wrapText="1"/>
      <protection locked="0"/>
    </xf>
    <xf numFmtId="0" fontId="15" fillId="0" borderId="0" xfId="20" applyFont="1" applyFill="1" applyBorder="1" applyAlignment="1" applyProtection="1">
      <alignment horizontal="right" vertical="center" wrapText="1"/>
      <protection locked="0"/>
    </xf>
    <xf numFmtId="0" fontId="15" fillId="0" borderId="0" xfId="20" applyFont="1" applyAlignment="1" applyProtection="1">
      <alignment wrapText="1"/>
      <protection/>
    </xf>
    <xf numFmtId="0" fontId="15" fillId="0" borderId="5" xfId="20" applyFont="1" applyBorder="1" applyAlignment="1" applyProtection="1">
      <alignment horizontal="center" vertical="center" wrapText="1"/>
      <protection/>
    </xf>
    <xf numFmtId="14" fontId="15" fillId="0" borderId="5" xfId="20" applyNumberFormat="1" applyFont="1" applyFill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5" fillId="0" borderId="5" xfId="20" applyFont="1" applyBorder="1" applyAlignment="1" applyProtection="1">
      <alignment horizontal="center" vertical="center"/>
      <protection/>
    </xf>
    <xf numFmtId="49" fontId="15" fillId="0" borderId="5" xfId="20" applyNumberFormat="1" applyFont="1" applyFill="1" applyBorder="1" applyAlignment="1" applyProtection="1">
      <alignment horizontal="center" vertical="center"/>
      <protection/>
    </xf>
    <xf numFmtId="0" fontId="17" fillId="0" borderId="5" xfId="20" applyFont="1" applyBorder="1" applyAlignment="1" applyProtection="1">
      <alignment wrapText="1"/>
      <protection/>
    </xf>
    <xf numFmtId="49" fontId="17" fillId="0" borderId="5" xfId="20" applyNumberFormat="1" applyFont="1" applyBorder="1" applyAlignment="1" applyProtection="1">
      <alignment wrapText="1"/>
      <protection/>
    </xf>
    <xf numFmtId="3" fontId="12" fillId="0" borderId="5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49" fontId="12" fillId="0" borderId="5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0" fontId="12" fillId="0" borderId="5" xfId="20" applyFont="1" applyFill="1" applyBorder="1" applyAlignment="1" applyProtection="1">
      <alignment wrapText="1"/>
      <protection/>
    </xf>
    <xf numFmtId="49" fontId="12" fillId="0" borderId="5" xfId="20" applyNumberFormat="1" applyFont="1" applyFill="1" applyBorder="1" applyAlignment="1" applyProtection="1">
      <alignment horizontal="center" wrapText="1"/>
      <protection/>
    </xf>
    <xf numFmtId="0" fontId="15" fillId="0" borderId="5" xfId="20" applyFont="1" applyBorder="1" applyAlignment="1" applyProtection="1">
      <alignment horizontal="right" wrapText="1"/>
      <protection/>
    </xf>
    <xf numFmtId="49" fontId="15" fillId="0" borderId="5" xfId="20" applyNumberFormat="1" applyFont="1" applyBorder="1" applyAlignment="1" applyProtection="1">
      <alignment horizontal="center" wrapText="1"/>
      <protection/>
    </xf>
    <xf numFmtId="49" fontId="17" fillId="0" borderId="5" xfId="20" applyNumberFormat="1" applyFont="1" applyBorder="1" applyAlignment="1" applyProtection="1">
      <alignment horizontal="center" wrapText="1"/>
      <protection/>
    </xf>
    <xf numFmtId="0" fontId="15" fillId="0" borderId="5" xfId="20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/>
    </xf>
    <xf numFmtId="0" fontId="15" fillId="0" borderId="0" xfId="19" applyFont="1" applyFill="1" applyAlignment="1" applyProtection="1">
      <alignment horizontal="right" vertical="top" wrapText="1"/>
      <protection/>
    </xf>
    <xf numFmtId="0" fontId="15" fillId="0" borderId="0" xfId="20" applyFont="1" applyAlignment="1" applyProtection="1">
      <alignment horizontal="center"/>
      <protection/>
    </xf>
    <xf numFmtId="0" fontId="10" fillId="0" borderId="0" xfId="22" applyFont="1" applyAlignment="1">
      <alignment horizontal="centerContinuous" wrapText="1"/>
      <protection/>
    </xf>
    <xf numFmtId="49" fontId="10" fillId="0" borderId="0" xfId="22" applyNumberFormat="1" applyFont="1" applyAlignment="1">
      <alignment horizontal="center" wrapText="1"/>
      <protection/>
    </xf>
    <xf numFmtId="0" fontId="10" fillId="0" borderId="0" xfId="22" applyFont="1" applyAlignment="1">
      <alignment horizontal="centerContinuous"/>
      <protection/>
    </xf>
    <xf numFmtId="0" fontId="11" fillId="0" borderId="0" xfId="22" applyFont="1">
      <alignment/>
      <protection/>
    </xf>
    <xf numFmtId="0" fontId="15" fillId="0" borderId="0" xfId="22" applyFont="1">
      <alignment/>
      <protection/>
    </xf>
    <xf numFmtId="49" fontId="10" fillId="0" borderId="0" xfId="19" applyNumberFormat="1" applyFont="1" applyBorder="1" applyAlignment="1" applyProtection="1">
      <alignment horizontal="center" vertical="top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/>
      <protection locked="0"/>
    </xf>
    <xf numFmtId="0" fontId="14" fillId="0" borderId="0" xfId="19" applyFont="1" applyAlignment="1">
      <alignment vertical="top" wrapText="1"/>
      <protection/>
    </xf>
    <xf numFmtId="0" fontId="10" fillId="0" borderId="0" xfId="22" applyFont="1" applyAlignment="1">
      <alignment/>
      <protection/>
    </xf>
    <xf numFmtId="0" fontId="15" fillId="0" borderId="0" xfId="22" applyFont="1" applyAlignment="1">
      <alignment/>
      <protection/>
    </xf>
    <xf numFmtId="0" fontId="10" fillId="0" borderId="0" xfId="22" applyFont="1" applyBorder="1" applyAlignment="1">
      <alignment horizontal="left" vertical="top" wrapText="1"/>
      <protection/>
    </xf>
    <xf numFmtId="0" fontId="10" fillId="0" borderId="0" xfId="22" applyFont="1">
      <alignment/>
      <protection/>
    </xf>
    <xf numFmtId="0" fontId="10" fillId="0" borderId="0" xfId="20" applyFont="1" applyAlignment="1">
      <alignment wrapText="1"/>
      <protection/>
    </xf>
    <xf numFmtId="0" fontId="10" fillId="0" borderId="0" xfId="20" applyFont="1" applyAlignment="1">
      <alignment horizontal="right" wrapText="1"/>
      <protection/>
    </xf>
    <xf numFmtId="0" fontId="10" fillId="0" borderId="9" xfId="22" applyFont="1" applyBorder="1" applyAlignment="1">
      <alignment horizontal="centerContinuous" vertical="center" wrapText="1"/>
      <protection/>
    </xf>
    <xf numFmtId="49" fontId="10" fillId="0" borderId="9" xfId="22" applyNumberFormat="1" applyFont="1" applyBorder="1" applyAlignment="1">
      <alignment horizontal="centerContinuous" vertical="center" wrapText="1"/>
      <protection/>
    </xf>
    <xf numFmtId="0" fontId="10" fillId="0" borderId="12" xfId="22" applyFont="1" applyBorder="1" applyAlignment="1">
      <alignment horizontal="centerContinuous" vertical="center" wrapText="1"/>
      <protection/>
    </xf>
    <xf numFmtId="0" fontId="10" fillId="0" borderId="17" xfId="22" applyFont="1" applyBorder="1" applyAlignment="1">
      <alignment horizontal="centerContinuous" vertical="center" wrapText="1"/>
      <protection/>
    </xf>
    <xf numFmtId="0" fontId="10" fillId="0" borderId="5" xfId="22" applyFont="1" applyBorder="1" applyAlignment="1">
      <alignment horizontal="centerContinuous" vertical="center" wrapText="1"/>
      <protection/>
    </xf>
    <xf numFmtId="0" fontId="10" fillId="0" borderId="8" xfId="22" applyFont="1" applyBorder="1" applyAlignment="1">
      <alignment horizontal="centerContinuous" vertical="center" wrapText="1"/>
      <protection/>
    </xf>
    <xf numFmtId="0" fontId="10" fillId="0" borderId="12" xfId="22" applyFont="1" applyBorder="1" applyAlignment="1">
      <alignment horizontal="left" vertical="center" wrapText="1"/>
      <protection/>
    </xf>
    <xf numFmtId="0" fontId="10" fillId="3" borderId="12" xfId="22" applyFont="1" applyFill="1" applyBorder="1" applyAlignment="1">
      <alignment horizontal="centerContinuous" vertical="center" wrapText="1"/>
      <protection/>
    </xf>
    <xf numFmtId="0" fontId="10" fillId="0" borderId="0" xfId="22" applyFont="1" applyBorder="1" applyAlignment="1">
      <alignment horizontal="centerContinuous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0" fillId="0" borderId="11" xfId="22" applyFont="1" applyBorder="1" applyAlignment="1">
      <alignment horizontal="center" vertical="center" wrapText="1"/>
      <protection/>
    </xf>
    <xf numFmtId="49" fontId="10" fillId="0" borderId="11" xfId="22" applyNumberFormat="1" applyFont="1" applyBorder="1" applyAlignment="1">
      <alignment horizontal="centerContinuous" vertical="center" wrapText="1"/>
      <protection/>
    </xf>
    <xf numFmtId="0" fontId="10" fillId="0" borderId="18" xfId="22" applyFont="1" applyBorder="1" applyAlignment="1">
      <alignment horizontal="centerContinuous" vertical="center" wrapText="1"/>
      <protection/>
    </xf>
    <xf numFmtId="0" fontId="10" fillId="0" borderId="19" xfId="22" applyFont="1" applyBorder="1" applyAlignment="1">
      <alignment horizontal="centerContinuous" vertical="center" wrapText="1"/>
      <protection/>
    </xf>
    <xf numFmtId="0" fontId="10" fillId="0" borderId="9" xfId="22" applyFont="1" applyBorder="1" applyAlignment="1">
      <alignment horizontal="left" vertical="center" wrapText="1"/>
      <protection/>
    </xf>
    <xf numFmtId="0" fontId="10" fillId="3" borderId="18" xfId="22" applyFont="1" applyFill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Continuous" vertical="center" wrapText="1"/>
      <protection/>
    </xf>
    <xf numFmtId="0" fontId="0" fillId="0" borderId="10" xfId="0" applyBorder="1" applyAlignment="1">
      <alignment horizontal="centerContinuous" vertical="center" wrapText="1"/>
    </xf>
    <xf numFmtId="0" fontId="10" fillId="0" borderId="13" xfId="22" applyFont="1" applyBorder="1" applyAlignment="1">
      <alignment horizontal="centerContinuous" vertical="center" wrapText="1"/>
      <protection/>
    </xf>
    <xf numFmtId="0" fontId="10" fillId="0" borderId="20" xfId="22" applyFont="1" applyBorder="1" applyAlignment="1">
      <alignment horizontal="centerContinuous" vertical="center" wrapText="1"/>
      <protection/>
    </xf>
    <xf numFmtId="0" fontId="10" fillId="0" borderId="5" xfId="2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0" fillId="3" borderId="13" xfId="22" applyFont="1" applyFill="1" applyBorder="1" applyAlignment="1">
      <alignment horizontal="centerContinuous" vertical="center" wrapText="1"/>
      <protection/>
    </xf>
    <xf numFmtId="49" fontId="10" fillId="0" borderId="13" xfId="22" applyNumberFormat="1" applyFont="1" applyBorder="1" applyAlignment="1">
      <alignment horizontal="center" vertical="center" wrapText="1"/>
      <protection/>
    </xf>
    <xf numFmtId="0" fontId="10" fillId="0" borderId="13" xfId="22" applyFont="1" applyBorder="1" applyAlignment="1">
      <alignment horizontal="center" vertical="center" wrapText="1"/>
      <protection/>
    </xf>
    <xf numFmtId="0" fontId="10" fillId="0" borderId="13" xfId="22" applyFont="1" applyFill="1" applyBorder="1" applyAlignment="1">
      <alignment horizontal="center" vertical="center" wrapText="1"/>
      <protection/>
    </xf>
    <xf numFmtId="0" fontId="10" fillId="0" borderId="0" xfId="22" applyFont="1" applyBorder="1" applyAlignment="1">
      <alignment horizontal="center" vertical="center" wrapText="1"/>
      <protection/>
    </xf>
    <xf numFmtId="49" fontId="10" fillId="0" borderId="5" xfId="22" applyNumberFormat="1" applyFont="1" applyBorder="1" applyAlignment="1">
      <alignment horizontal="center" vertical="center" wrapText="1"/>
      <protection/>
    </xf>
    <xf numFmtId="49" fontId="11" fillId="0" borderId="5" xfId="22" applyNumberFormat="1" applyFont="1" applyBorder="1" applyAlignment="1" applyProtection="1">
      <alignment horizontal="center" vertical="center" wrapText="1"/>
      <protection/>
    </xf>
    <xf numFmtId="49" fontId="11" fillId="0" borderId="5" xfId="22" applyNumberFormat="1" applyFont="1" applyBorder="1" applyAlignment="1">
      <alignment horizontal="center" vertical="center" wrapText="1"/>
      <protection/>
    </xf>
    <xf numFmtId="49" fontId="11" fillId="3" borderId="5" xfId="22" applyNumberFormat="1" applyFont="1" applyFill="1" applyBorder="1" applyAlignment="1">
      <alignment horizontal="center" vertical="center" wrapText="1"/>
      <protection/>
    </xf>
    <xf numFmtId="49" fontId="11" fillId="0" borderId="5" xfId="22" applyNumberFormat="1" applyFont="1" applyFill="1" applyBorder="1" applyAlignment="1">
      <alignment horizontal="center" vertical="center" wrapText="1"/>
      <protection/>
    </xf>
    <xf numFmtId="0" fontId="10" fillId="0" borderId="5" xfId="22" applyFont="1" applyBorder="1" applyAlignment="1">
      <alignment vertical="center" wrapText="1"/>
      <protection/>
    </xf>
    <xf numFmtId="3" fontId="11" fillId="0" borderId="0" xfId="22" applyNumberFormat="1" applyFont="1" applyBorder="1" applyProtection="1">
      <alignment/>
      <protection/>
    </xf>
    <xf numFmtId="0" fontId="12" fillId="0" borderId="0" xfId="22" applyFont="1" applyProtection="1">
      <alignment/>
      <protection/>
    </xf>
    <xf numFmtId="0" fontId="12" fillId="0" borderId="0" xfId="22" applyFont="1">
      <alignment/>
      <protection/>
    </xf>
    <xf numFmtId="0" fontId="11" fillId="0" borderId="0" xfId="22" applyFont="1" applyBorder="1" applyProtection="1">
      <alignment/>
      <protection/>
    </xf>
    <xf numFmtId="0" fontId="11" fillId="0" borderId="5" xfId="22" applyFont="1" applyBorder="1" applyAlignment="1">
      <alignment vertical="center" wrapText="1"/>
      <protection/>
    </xf>
    <xf numFmtId="0" fontId="11" fillId="0" borderId="0" xfId="22" applyFont="1" applyBorder="1">
      <alignment/>
      <protection/>
    </xf>
    <xf numFmtId="49" fontId="10" fillId="0" borderId="8" xfId="22" applyNumberFormat="1" applyFont="1" applyBorder="1" applyAlignment="1">
      <alignment horizontal="center" vertical="center" wrapText="1"/>
      <protection/>
    </xf>
    <xf numFmtId="0" fontId="11" fillId="0" borderId="5" xfId="22" applyFont="1" applyBorder="1" applyAlignment="1">
      <alignment wrapText="1"/>
      <protection/>
    </xf>
    <xf numFmtId="49" fontId="11" fillId="0" borderId="5" xfId="22" applyNumberFormat="1" applyFont="1" applyBorder="1" applyAlignment="1">
      <alignment horizontal="center" wrapText="1"/>
      <protection/>
    </xf>
    <xf numFmtId="0" fontId="10" fillId="0" borderId="0" xfId="22" applyFont="1" applyBorder="1" applyAlignment="1" applyProtection="1">
      <alignment vertical="center" wrapText="1"/>
      <protection locked="0"/>
    </xf>
    <xf numFmtId="49" fontId="10" fillId="0" borderId="0" xfId="22" applyNumberFormat="1" applyFont="1" applyBorder="1" applyAlignment="1" applyProtection="1">
      <alignment horizontal="center" vertical="center" wrapText="1"/>
      <protection locked="0"/>
    </xf>
    <xf numFmtId="3" fontId="11" fillId="0" borderId="0" xfId="22" applyNumberFormat="1" applyFont="1" applyBorder="1" applyAlignment="1" applyProtection="1">
      <alignment vertical="center"/>
      <protection locked="0"/>
    </xf>
    <xf numFmtId="0" fontId="11" fillId="0" borderId="0" xfId="22" applyFont="1" applyBorder="1" applyProtection="1">
      <alignment/>
      <protection locked="0"/>
    </xf>
    <xf numFmtId="3" fontId="11" fillId="0" borderId="0" xfId="22" applyNumberFormat="1" applyFont="1" applyBorder="1" applyProtection="1">
      <alignment/>
      <protection locked="0"/>
    </xf>
    <xf numFmtId="0" fontId="10" fillId="0" borderId="0" xfId="22" applyFont="1" applyBorder="1" applyAlignment="1" applyProtection="1">
      <alignment wrapText="1"/>
      <protection locked="0"/>
    </xf>
    <xf numFmtId="49" fontId="10" fillId="0" borderId="0" xfId="22" applyNumberFormat="1" applyFont="1" applyBorder="1" applyAlignment="1" applyProtection="1">
      <alignment horizontal="center" wrapText="1"/>
      <protection locked="0"/>
    </xf>
    <xf numFmtId="0" fontId="10" fillId="0" borderId="0" xfId="22" applyFont="1" applyBorder="1" applyProtection="1">
      <alignment/>
      <protection locked="0"/>
    </xf>
    <xf numFmtId="0" fontId="12" fillId="0" borderId="0" xfId="22" applyFont="1" applyAlignment="1" applyProtection="1">
      <alignment wrapText="1"/>
      <protection locked="0"/>
    </xf>
    <xf numFmtId="49" fontId="12" fillId="0" borderId="0" xfId="22" applyNumberFormat="1" applyFont="1" applyAlignment="1" applyProtection="1">
      <alignment horizontal="center" wrapText="1"/>
      <protection locked="0"/>
    </xf>
    <xf numFmtId="0" fontId="12" fillId="0" borderId="0" xfId="22" applyFont="1" applyProtection="1">
      <alignment/>
      <protection locked="0"/>
    </xf>
    <xf numFmtId="0" fontId="12" fillId="0" borderId="0" xfId="22" applyFont="1" applyBorder="1" applyProtection="1">
      <alignment/>
      <protection locked="0"/>
    </xf>
    <xf numFmtId="0" fontId="12" fillId="0" borderId="0" xfId="22" applyFont="1" applyAlignment="1">
      <alignment wrapText="1"/>
      <protection/>
    </xf>
    <xf numFmtId="49" fontId="12" fillId="0" borderId="0" xfId="22" applyNumberFormat="1" applyFont="1" applyAlignment="1">
      <alignment horizontal="center" wrapText="1"/>
      <protection/>
    </xf>
    <xf numFmtId="0" fontId="12" fillId="0" borderId="0" xfId="22" applyFont="1" applyBorder="1">
      <alignment/>
      <protection/>
    </xf>
    <xf numFmtId="49" fontId="3" fillId="0" borderId="0" xfId="19" applyNumberFormat="1" applyFont="1" applyAlignment="1" applyProtection="1">
      <alignment vertical="top" wrapText="1"/>
      <protection locked="0"/>
    </xf>
    <xf numFmtId="49" fontId="14" fillId="0" borderId="0" xfId="19" applyNumberFormat="1" applyFont="1" applyAlignment="1" applyProtection="1">
      <alignment horizontal="left" vertical="top" wrapText="1"/>
      <protection locked="0"/>
    </xf>
    <xf numFmtId="49" fontId="15" fillId="0" borderId="0" xfId="0" applyNumberFormat="1" applyFont="1" applyAlignment="1" applyProtection="1">
      <alignment horizontal="center" vertical="top"/>
      <protection/>
    </xf>
    <xf numFmtId="0" fontId="15" fillId="0" borderId="0" xfId="19" applyFont="1" applyFill="1" applyAlignment="1" applyProtection="1">
      <alignment horizontal="left" vertical="top"/>
      <protection/>
    </xf>
    <xf numFmtId="0" fontId="11" fillId="0" borderId="8" xfId="21" applyFont="1" applyBorder="1" applyAlignment="1" applyProtection="1">
      <alignment vertical="center" wrapText="1"/>
      <protection/>
    </xf>
    <xf numFmtId="0" fontId="15" fillId="0" borderId="0" xfId="21" applyFont="1" applyBorder="1" applyAlignment="1" applyProtection="1">
      <alignment wrapText="1"/>
      <protection locked="0"/>
    </xf>
    <xf numFmtId="0" fontId="15" fillId="0" borderId="0" xfId="20" applyFont="1" applyFill="1" applyAlignment="1" applyProtection="1">
      <alignment/>
      <protection/>
    </xf>
    <xf numFmtId="0" fontId="15" fillId="0" borderId="0" xfId="22" applyFont="1" applyProtection="1">
      <alignment/>
      <protection locked="0"/>
    </xf>
    <xf numFmtId="0" fontId="6" fillId="2" borderId="21" xfId="19" applyFont="1" applyFill="1" applyBorder="1" applyAlignment="1" applyProtection="1">
      <alignment vertical="top" wrapText="1"/>
      <protection/>
    </xf>
    <xf numFmtId="49" fontId="4" fillId="0" borderId="13" xfId="19" applyNumberFormat="1" applyFont="1" applyBorder="1" applyAlignment="1" applyProtection="1">
      <alignment horizontal="right" vertical="top" wrapText="1"/>
      <protection/>
    </xf>
    <xf numFmtId="1" fontId="6" fillId="2" borderId="13" xfId="0" applyNumberFormat="1" applyFont="1" applyFill="1" applyBorder="1" applyAlignment="1" applyProtection="1">
      <alignment vertical="top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3" fillId="4" borderId="8" xfId="19" applyNumberFormat="1" applyFont="1" applyFill="1" applyBorder="1" applyAlignment="1" applyProtection="1">
      <alignment vertical="top" wrapText="1"/>
      <protection locked="0"/>
    </xf>
    <xf numFmtId="1" fontId="3" fillId="0" borderId="8" xfId="19" applyNumberFormat="1" applyFont="1" applyBorder="1" applyAlignment="1" applyProtection="1">
      <alignment vertical="top" wrapText="1"/>
      <protection/>
    </xf>
    <xf numFmtId="1" fontId="3" fillId="0" borderId="5" xfId="19" applyNumberFormat="1" applyFont="1" applyBorder="1" applyAlignment="1" applyProtection="1">
      <alignment vertical="top" wrapText="1"/>
      <protection/>
    </xf>
    <xf numFmtId="1" fontId="3" fillId="5" borderId="8" xfId="19" applyNumberFormat="1" applyFont="1" applyFill="1" applyBorder="1" applyAlignment="1" applyProtection="1">
      <alignment vertical="top" wrapText="1"/>
      <protection locked="0"/>
    </xf>
    <xf numFmtId="1" fontId="3" fillId="0" borderId="9" xfId="19" applyNumberFormat="1" applyFont="1" applyBorder="1" applyAlignment="1" applyProtection="1">
      <alignment vertical="top" wrapText="1"/>
      <protection/>
    </xf>
    <xf numFmtId="1" fontId="3" fillId="6" borderId="11" xfId="19" applyNumberFormat="1" applyFont="1" applyFill="1" applyBorder="1" applyAlignment="1" applyProtection="1">
      <alignment vertical="top" wrapText="1"/>
      <protection locked="0"/>
    </xf>
    <xf numFmtId="1" fontId="3" fillId="4" borderId="10" xfId="19" applyNumberFormat="1" applyFont="1" applyFill="1" applyBorder="1" applyAlignment="1" applyProtection="1">
      <alignment vertical="top" wrapText="1"/>
      <protection locked="0"/>
    </xf>
    <xf numFmtId="1" fontId="1" fillId="0" borderId="22" xfId="19" applyNumberFormat="1" applyFont="1" applyBorder="1" applyAlignment="1" applyProtection="1">
      <alignment vertical="top" wrapText="1"/>
      <protection/>
    </xf>
    <xf numFmtId="0" fontId="4" fillId="3" borderId="23" xfId="0" applyFont="1" applyFill="1" applyBorder="1" applyAlignment="1" applyProtection="1">
      <alignment vertical="top" wrapText="1"/>
      <protection/>
    </xf>
    <xf numFmtId="0" fontId="4" fillId="3" borderId="19" xfId="0" applyFont="1" applyFill="1" applyBorder="1" applyAlignment="1" applyProtection="1">
      <alignment vertical="top" wrapText="1"/>
      <protection/>
    </xf>
    <xf numFmtId="0" fontId="4" fillId="3" borderId="24" xfId="0" applyFont="1" applyFill="1" applyBorder="1" applyAlignment="1" applyProtection="1">
      <alignment vertical="top" wrapText="1"/>
      <protection/>
    </xf>
    <xf numFmtId="0" fontId="4" fillId="3" borderId="20" xfId="0" applyFont="1" applyFill="1" applyBorder="1" applyAlignment="1" applyProtection="1">
      <alignment vertical="top" wrapText="1"/>
      <protection/>
    </xf>
    <xf numFmtId="1" fontId="3" fillId="4" borderId="5" xfId="19" applyNumberFormat="1" applyFont="1" applyFill="1" applyBorder="1" applyAlignment="1" applyProtection="1">
      <alignment vertical="top" wrapText="1"/>
      <protection locked="0"/>
    </xf>
    <xf numFmtId="1" fontId="3" fillId="6" borderId="5" xfId="19" applyNumberFormat="1" applyFont="1" applyFill="1" applyBorder="1" applyAlignment="1" applyProtection="1">
      <alignment vertical="top" wrapText="1"/>
      <protection locked="0"/>
    </xf>
    <xf numFmtId="1" fontId="3" fillId="5" borderId="5" xfId="19" applyNumberFormat="1" applyFont="1" applyFill="1" applyBorder="1" applyAlignment="1" applyProtection="1">
      <alignment vertical="top" wrapText="1"/>
      <protection locked="0"/>
    </xf>
    <xf numFmtId="1" fontId="3" fillId="7" borderId="5" xfId="19" applyNumberFormat="1" applyFont="1" applyFill="1" applyBorder="1" applyAlignment="1" applyProtection="1">
      <alignment vertical="top" wrapText="1"/>
      <protection locked="0"/>
    </xf>
    <xf numFmtId="1" fontId="3" fillId="0" borderId="17" xfId="19" applyNumberFormat="1" applyFont="1" applyBorder="1" applyAlignment="1" applyProtection="1">
      <alignment vertical="top" wrapText="1"/>
      <protection/>
    </xf>
    <xf numFmtId="1" fontId="3" fillId="0" borderId="20" xfId="19" applyNumberFormat="1" applyFont="1" applyBorder="1" applyAlignment="1" applyProtection="1">
      <alignment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0" borderId="5" xfId="0" applyNumberFormat="1" applyFont="1" applyBorder="1" applyAlignment="1" applyProtection="1">
      <alignment vertical="top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3" fillId="0" borderId="26" xfId="19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1" fillId="0" borderId="27" xfId="19" applyNumberFormat="1" applyFont="1" applyBorder="1" applyAlignment="1" applyProtection="1">
      <alignment vertical="top" wrapText="1"/>
      <protection/>
    </xf>
    <xf numFmtId="1" fontId="11" fillId="4" borderId="5" xfId="21" applyNumberFormat="1" applyFont="1" applyFill="1" applyBorder="1" applyAlignment="1" applyProtection="1">
      <alignment vertical="center"/>
      <protection locked="0"/>
    </xf>
    <xf numFmtId="1" fontId="11" fillId="7" borderId="5" xfId="21" applyNumberFormat="1" applyFont="1" applyFill="1" applyBorder="1" applyAlignment="1" applyProtection="1">
      <alignment vertical="center"/>
      <protection locked="0"/>
    </xf>
    <xf numFmtId="1" fontId="11" fillId="6" borderId="5" xfId="21" applyNumberFormat="1" applyFont="1" applyFill="1" applyBorder="1" applyAlignment="1" applyProtection="1">
      <alignment vertical="center"/>
      <protection locked="0"/>
    </xf>
    <xf numFmtId="3" fontId="11" fillId="0" borderId="5" xfId="21" applyNumberFormat="1" applyFont="1" applyBorder="1" applyAlignment="1" applyProtection="1">
      <alignment vertical="center"/>
      <protection/>
    </xf>
    <xf numFmtId="1" fontId="11" fillId="0" borderId="5" xfId="21" applyNumberFormat="1" applyFont="1" applyBorder="1" applyAlignment="1" applyProtection="1">
      <alignment vertical="center"/>
      <protection/>
    </xf>
    <xf numFmtId="3" fontId="11" fillId="0" borderId="5" xfId="21" applyNumberFormat="1" applyFont="1" applyFill="1" applyBorder="1" applyAlignment="1" applyProtection="1">
      <alignment vertical="center"/>
      <protection/>
    </xf>
    <xf numFmtId="1" fontId="10" fillId="7" borderId="5" xfId="21" applyNumberFormat="1" applyFont="1" applyFill="1" applyBorder="1" applyAlignment="1" applyProtection="1">
      <alignment vertical="center"/>
      <protection locked="0"/>
    </xf>
    <xf numFmtId="1" fontId="10" fillId="4" borderId="17" xfId="21" applyNumberFormat="1" applyFont="1" applyFill="1" applyBorder="1" applyAlignment="1" applyProtection="1">
      <alignment vertical="center"/>
      <protection locked="0"/>
    </xf>
    <xf numFmtId="3" fontId="10" fillId="0" borderId="17" xfId="21" applyNumberFormat="1" applyFont="1" applyBorder="1" applyAlignment="1" applyProtection="1">
      <alignment vertical="center"/>
      <protection/>
    </xf>
    <xf numFmtId="1" fontId="10" fillId="4" borderId="5" xfId="21" applyNumberFormat="1" applyFont="1" applyFill="1" applyBorder="1" applyAlignment="1" applyProtection="1">
      <alignment vertical="center"/>
      <protection locked="0"/>
    </xf>
    <xf numFmtId="3" fontId="10" fillId="0" borderId="5" xfId="21" applyNumberFormat="1" applyFont="1" applyBorder="1" applyAlignment="1" applyProtection="1">
      <alignment vertical="center"/>
      <protection/>
    </xf>
    <xf numFmtId="3" fontId="11" fillId="0" borderId="5" xfId="21" applyNumberFormat="1" applyFont="1" applyBorder="1" applyProtection="1">
      <alignment/>
      <protection/>
    </xf>
    <xf numFmtId="1" fontId="12" fillId="4" borderId="5" xfId="21" applyNumberFormat="1" applyFont="1" applyFill="1" applyBorder="1" applyProtection="1">
      <alignment/>
      <protection locked="0"/>
    </xf>
    <xf numFmtId="1" fontId="12" fillId="0" borderId="5" xfId="21" applyNumberFormat="1" applyFont="1" applyBorder="1" applyProtection="1">
      <alignment/>
      <protection/>
    </xf>
    <xf numFmtId="1" fontId="12" fillId="6" borderId="5" xfId="21" applyNumberFormat="1" applyFont="1" applyFill="1" applyBorder="1" applyProtection="1">
      <alignment/>
      <protection locked="0"/>
    </xf>
    <xf numFmtId="3" fontId="12" fillId="0" borderId="5" xfId="21" applyNumberFormat="1" applyFont="1" applyBorder="1" applyProtection="1">
      <alignment/>
      <protection/>
    </xf>
    <xf numFmtId="3" fontId="12" fillId="0" borderId="5" xfId="21" applyNumberFormat="1" applyFont="1" applyFill="1" applyBorder="1" applyProtection="1">
      <alignment/>
      <protection/>
    </xf>
    <xf numFmtId="1" fontId="12" fillId="7" borderId="5" xfId="20" applyNumberFormat="1" applyFont="1" applyFill="1" applyBorder="1" applyAlignment="1" applyProtection="1">
      <alignment wrapText="1"/>
      <protection locked="0"/>
    </xf>
    <xf numFmtId="1" fontId="12" fillId="0" borderId="5" xfId="20" applyNumberFormat="1" applyFont="1" applyFill="1" applyBorder="1" applyAlignment="1" applyProtection="1">
      <alignment wrapText="1"/>
      <protection/>
    </xf>
    <xf numFmtId="1" fontId="12" fillId="6" borderId="5" xfId="20" applyNumberFormat="1" applyFont="1" applyFill="1" applyBorder="1" applyAlignment="1" applyProtection="1">
      <alignment wrapText="1"/>
      <protection locked="0"/>
    </xf>
    <xf numFmtId="3" fontId="11" fillId="0" borderId="5" xfId="22" applyNumberFormat="1" applyFont="1" applyFill="1" applyBorder="1" applyAlignment="1" applyProtection="1">
      <alignment vertical="center"/>
      <protection/>
    </xf>
    <xf numFmtId="1" fontId="11" fillId="7" borderId="5" xfId="22" applyNumberFormat="1" applyFont="1" applyFill="1" applyBorder="1" applyAlignment="1" applyProtection="1">
      <alignment vertical="center"/>
      <protection locked="0"/>
    </xf>
    <xf numFmtId="1" fontId="11" fillId="0" borderId="5" xfId="22" applyNumberFormat="1" applyFont="1" applyFill="1" applyBorder="1" applyAlignment="1" applyProtection="1">
      <alignment vertical="center"/>
      <protection/>
    </xf>
    <xf numFmtId="3" fontId="11" fillId="0" borderId="5" xfId="22" applyNumberFormat="1" applyFont="1" applyBorder="1" applyAlignment="1" applyProtection="1">
      <alignment vertical="center"/>
      <protection/>
    </xf>
    <xf numFmtId="3" fontId="11" fillId="0" borderId="12" xfId="22" applyNumberFormat="1" applyFont="1" applyBorder="1" applyAlignment="1" applyProtection="1">
      <alignment vertical="center"/>
      <protection/>
    </xf>
    <xf numFmtId="1" fontId="11" fillId="3" borderId="8" xfId="22" applyNumberFormat="1" applyFont="1" applyFill="1" applyBorder="1" applyAlignment="1" applyProtection="1">
      <alignment vertical="center"/>
      <protection locked="0"/>
    </xf>
    <xf numFmtId="1" fontId="11" fillId="3" borderId="25" xfId="22" applyNumberFormat="1" applyFont="1" applyFill="1" applyBorder="1" applyAlignment="1" applyProtection="1">
      <alignment vertical="center"/>
      <protection locked="0"/>
    </xf>
    <xf numFmtId="1" fontId="11" fillId="3" borderId="17" xfId="22" applyNumberFormat="1" applyFont="1" applyFill="1" applyBorder="1" applyAlignment="1" applyProtection="1">
      <alignment vertical="center"/>
      <protection locked="0"/>
    </xf>
    <xf numFmtId="1" fontId="11" fillId="0" borderId="8" xfId="22" applyNumberFormat="1" applyFont="1" applyFill="1" applyBorder="1" applyAlignment="1" applyProtection="1">
      <alignment vertical="center"/>
      <protection locked="0"/>
    </xf>
    <xf numFmtId="1" fontId="11" fillId="0" borderId="8" xfId="22" applyNumberFormat="1" applyFont="1" applyFill="1" applyBorder="1" applyAlignment="1" applyProtection="1">
      <alignment vertical="center"/>
      <protection/>
    </xf>
    <xf numFmtId="3" fontId="11" fillId="0" borderId="13" xfId="22" applyNumberFormat="1" applyFont="1" applyBorder="1" applyAlignment="1" applyProtection="1">
      <alignment vertical="center"/>
      <protection/>
    </xf>
    <xf numFmtId="1" fontId="11" fillId="4" borderId="5" xfId="22" applyNumberFormat="1" applyFont="1" applyFill="1" applyBorder="1" applyAlignment="1" applyProtection="1">
      <alignment vertical="center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4" fillId="0" borderId="0" xfId="19" applyFont="1" applyAlignment="1" applyProtection="1">
      <alignment horizontal="center" vertical="top" wrapText="1"/>
      <protection locked="0"/>
    </xf>
    <xf numFmtId="0" fontId="14" fillId="0" borderId="0" xfId="19" applyFont="1" applyAlignment="1">
      <alignment horizontal="center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SheetLayoutView="75" workbookViewId="0" topLeftCell="A1">
      <selection activeCell="A101" sqref="A101"/>
    </sheetView>
  </sheetViews>
  <sheetFormatPr defaultColWidth="8.796875" defaultRowHeight="15"/>
  <cols>
    <col min="1" max="1" width="32.69921875" style="83" customWidth="1"/>
    <col min="2" max="2" width="7.3984375" style="83" customWidth="1"/>
    <col min="3" max="3" width="8.3984375" style="83" customWidth="1"/>
    <col min="4" max="4" width="10.5" style="83" customWidth="1"/>
    <col min="5" max="5" width="56.3984375" style="83" customWidth="1"/>
    <col min="6" max="6" width="7.09765625" style="86" customWidth="1"/>
    <col min="7" max="7" width="9.5" style="83" customWidth="1"/>
    <col min="8" max="8" width="11" style="87" customWidth="1"/>
    <col min="9" max="9" width="2.59765625" style="7" customWidth="1"/>
    <col min="10" max="16384" width="9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28.5">
      <c r="A3" s="10" t="s">
        <v>1</v>
      </c>
      <c r="B3" s="10"/>
      <c r="C3" s="11"/>
      <c r="D3" s="11"/>
      <c r="E3" s="11"/>
      <c r="F3" s="12" t="s">
        <v>2</v>
      </c>
      <c r="G3" s="6"/>
      <c r="H3" s="6">
        <v>814191178</v>
      </c>
    </row>
    <row r="4" spans="1:8" ht="18">
      <c r="A4" s="347" t="s">
        <v>539</v>
      </c>
      <c r="B4" s="348"/>
      <c r="C4" s="348"/>
      <c r="D4" s="348"/>
      <c r="E4" s="13"/>
      <c r="F4" s="4" t="s">
        <v>3</v>
      </c>
      <c r="G4" s="276" t="s">
        <v>529</v>
      </c>
      <c r="H4" s="6"/>
    </row>
    <row r="5" spans="1:8" ht="15">
      <c r="A5" s="10" t="s">
        <v>543</v>
      </c>
      <c r="B5" s="10"/>
      <c r="C5" s="13"/>
      <c r="D5" s="14"/>
      <c r="E5" s="14"/>
      <c r="F5" s="4"/>
      <c r="G5" s="5"/>
      <c r="H5" s="14" t="s">
        <v>4</v>
      </c>
    </row>
    <row r="6" spans="1:8" ht="15.75" thickBot="1">
      <c r="A6" s="10"/>
      <c r="B6" s="10"/>
      <c r="C6" s="13"/>
      <c r="D6" s="14"/>
      <c r="E6" s="14"/>
      <c r="F6" s="4"/>
      <c r="G6" s="5"/>
      <c r="H6" s="14"/>
    </row>
    <row r="7" spans="1:8" ht="28.5">
      <c r="A7" s="15" t="s">
        <v>5</v>
      </c>
      <c r="B7" s="16" t="s">
        <v>6</v>
      </c>
      <c r="C7" s="17" t="s">
        <v>7</v>
      </c>
      <c r="D7" s="17" t="s">
        <v>8</v>
      </c>
      <c r="E7" s="18" t="s">
        <v>9</v>
      </c>
      <c r="F7" s="16" t="s">
        <v>6</v>
      </c>
      <c r="G7" s="17" t="s">
        <v>10</v>
      </c>
      <c r="H7" s="19" t="s">
        <v>11</v>
      </c>
    </row>
    <row r="8" spans="1:8" ht="14.25">
      <c r="A8" s="20" t="s">
        <v>12</v>
      </c>
      <c r="B8" s="21" t="s">
        <v>13</v>
      </c>
      <c r="C8" s="21">
        <v>1</v>
      </c>
      <c r="D8" s="21">
        <v>2</v>
      </c>
      <c r="E8" s="22" t="s">
        <v>12</v>
      </c>
      <c r="F8" s="21" t="s">
        <v>13</v>
      </c>
      <c r="G8" s="21">
        <v>1</v>
      </c>
      <c r="H8" s="23">
        <v>2</v>
      </c>
    </row>
    <row r="9" spans="1:8" ht="15">
      <c r="A9" s="24" t="s">
        <v>14</v>
      </c>
      <c r="B9" s="25"/>
      <c r="C9" s="26"/>
      <c r="D9" s="27"/>
      <c r="E9" s="28" t="s">
        <v>15</v>
      </c>
      <c r="F9" s="29"/>
      <c r="G9" s="296"/>
      <c r="H9" s="297"/>
    </row>
    <row r="10" spans="1:8" ht="25.5">
      <c r="A10" s="30" t="s">
        <v>16</v>
      </c>
      <c r="B10" s="31"/>
      <c r="C10" s="26"/>
      <c r="D10" s="27"/>
      <c r="E10" s="32" t="s">
        <v>17</v>
      </c>
      <c r="F10" s="33"/>
      <c r="G10" s="298"/>
      <c r="H10" s="299"/>
    </row>
    <row r="11" spans="1:8" ht="15">
      <c r="A11" s="30" t="s">
        <v>18</v>
      </c>
      <c r="B11" s="34" t="s">
        <v>19</v>
      </c>
      <c r="C11" s="288">
        <v>1573</v>
      </c>
      <c r="D11" s="288">
        <v>1556</v>
      </c>
      <c r="E11" s="32" t="s">
        <v>20</v>
      </c>
      <c r="F11" s="35" t="s">
        <v>21</v>
      </c>
      <c r="G11" s="300">
        <v>31755</v>
      </c>
      <c r="H11" s="300">
        <v>6658</v>
      </c>
    </row>
    <row r="12" spans="1:8" ht="15">
      <c r="A12" s="30" t="s">
        <v>22</v>
      </c>
      <c r="B12" s="34" t="s">
        <v>23</v>
      </c>
      <c r="C12" s="288">
        <v>5922</v>
      </c>
      <c r="D12" s="288">
        <v>4015</v>
      </c>
      <c r="E12" s="32" t="s">
        <v>24</v>
      </c>
      <c r="F12" s="35" t="s">
        <v>25</v>
      </c>
      <c r="G12" s="301"/>
      <c r="H12" s="301"/>
    </row>
    <row r="13" spans="1:8" ht="15">
      <c r="A13" s="30" t="s">
        <v>26</v>
      </c>
      <c r="B13" s="34" t="s">
        <v>27</v>
      </c>
      <c r="C13" s="288">
        <v>26363</v>
      </c>
      <c r="D13" s="288">
        <v>24294</v>
      </c>
      <c r="E13" s="32" t="s">
        <v>28</v>
      </c>
      <c r="F13" s="35" t="s">
        <v>29</v>
      </c>
      <c r="G13" s="301"/>
      <c r="H13" s="301"/>
    </row>
    <row r="14" spans="1:8" ht="15">
      <c r="A14" s="30" t="s">
        <v>30</v>
      </c>
      <c r="B14" s="34" t="s">
        <v>31</v>
      </c>
      <c r="C14" s="288">
        <v>2479</v>
      </c>
      <c r="D14" s="288">
        <v>2460</v>
      </c>
      <c r="E14" s="36" t="s">
        <v>32</v>
      </c>
      <c r="F14" s="35" t="s">
        <v>33</v>
      </c>
      <c r="G14" s="302"/>
      <c r="H14" s="302"/>
    </row>
    <row r="15" spans="1:8" ht="15">
      <c r="A15" s="30" t="s">
        <v>34</v>
      </c>
      <c r="B15" s="34" t="s">
        <v>35</v>
      </c>
      <c r="C15" s="288">
        <v>408</v>
      </c>
      <c r="D15" s="288">
        <v>471</v>
      </c>
      <c r="E15" s="36" t="s">
        <v>36</v>
      </c>
      <c r="F15" s="35" t="s">
        <v>37</v>
      </c>
      <c r="G15" s="302"/>
      <c r="H15" s="302"/>
    </row>
    <row r="16" spans="1:8" ht="15">
      <c r="A16" s="30" t="s">
        <v>38</v>
      </c>
      <c r="B16" s="37" t="s">
        <v>39</v>
      </c>
      <c r="C16" s="288">
        <v>20</v>
      </c>
      <c r="D16" s="288">
        <v>24</v>
      </c>
      <c r="E16" s="36" t="s">
        <v>40</v>
      </c>
      <c r="F16" s="35" t="s">
        <v>41</v>
      </c>
      <c r="G16" s="302"/>
      <c r="H16" s="302"/>
    </row>
    <row r="17" spans="1:18" ht="25.5">
      <c r="A17" s="30" t="s">
        <v>42</v>
      </c>
      <c r="B17" s="34" t="s">
        <v>43</v>
      </c>
      <c r="C17" s="288">
        <v>58673</v>
      </c>
      <c r="D17" s="288">
        <v>6506</v>
      </c>
      <c r="E17" s="36" t="s">
        <v>44</v>
      </c>
      <c r="F17" s="38" t="s">
        <v>45</v>
      </c>
      <c r="G17" s="290">
        <f>G11+G14+G15+G16</f>
        <v>31755</v>
      </c>
      <c r="H17" s="290">
        <f>H11+H14+H15+H16</f>
        <v>6658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46</v>
      </c>
      <c r="B18" s="34" t="s">
        <v>47</v>
      </c>
      <c r="C18" s="288"/>
      <c r="D18" s="288"/>
      <c r="E18" s="32" t="s">
        <v>48</v>
      </c>
      <c r="F18" s="40"/>
      <c r="G18" s="308"/>
      <c r="H18" s="308"/>
    </row>
    <row r="19" spans="1:15" ht="15">
      <c r="A19" s="30" t="s">
        <v>49</v>
      </c>
      <c r="B19" s="41" t="s">
        <v>50</v>
      </c>
      <c r="C19" s="289">
        <f>SUM(C11:C18)</f>
        <v>95438</v>
      </c>
      <c r="D19" s="289">
        <f>SUM(D11:D18)</f>
        <v>39326</v>
      </c>
      <c r="E19" s="32" t="s">
        <v>51</v>
      </c>
      <c r="F19" s="35" t="s">
        <v>52</v>
      </c>
      <c r="G19" s="300"/>
      <c r="H19" s="300"/>
      <c r="I19" s="39"/>
      <c r="J19" s="39"/>
      <c r="K19" s="39"/>
      <c r="L19" s="39"/>
      <c r="M19" s="39"/>
      <c r="N19" s="39"/>
      <c r="O19" s="39"/>
    </row>
    <row r="20" spans="1:8" ht="15">
      <c r="A20" s="30" t="s">
        <v>53</v>
      </c>
      <c r="B20" s="41" t="s">
        <v>54</v>
      </c>
      <c r="C20" s="288">
        <v>273</v>
      </c>
      <c r="D20" s="288">
        <v>733</v>
      </c>
      <c r="E20" s="32" t="s">
        <v>55</v>
      </c>
      <c r="F20" s="35" t="s">
        <v>56</v>
      </c>
      <c r="G20" s="300">
        <v>6085</v>
      </c>
      <c r="H20" s="300">
        <v>6545</v>
      </c>
    </row>
    <row r="21" spans="1:18" ht="15">
      <c r="A21" s="30" t="s">
        <v>57</v>
      </c>
      <c r="B21" s="42" t="s">
        <v>58</v>
      </c>
      <c r="C21" s="288"/>
      <c r="D21" s="288"/>
      <c r="E21" s="43" t="s">
        <v>59</v>
      </c>
      <c r="F21" s="35" t="s">
        <v>60</v>
      </c>
      <c r="G21" s="309">
        <f>SUM(G22:G24)</f>
        <v>15193</v>
      </c>
      <c r="H21" s="309">
        <f>SUM(H22:H24)</f>
        <v>11791</v>
      </c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61</v>
      </c>
      <c r="B22" s="34"/>
      <c r="C22" s="290"/>
      <c r="D22" s="290"/>
      <c r="E22" s="36" t="s">
        <v>62</v>
      </c>
      <c r="F22" s="35" t="s">
        <v>63</v>
      </c>
      <c r="G22" s="300">
        <v>15193</v>
      </c>
      <c r="H22" s="300">
        <v>11791</v>
      </c>
    </row>
    <row r="23" spans="1:13" ht="15">
      <c r="A23" s="30" t="s">
        <v>64</v>
      </c>
      <c r="B23" s="34" t="s">
        <v>65</v>
      </c>
      <c r="C23" s="288">
        <v>18</v>
      </c>
      <c r="D23" s="288">
        <v>31</v>
      </c>
      <c r="E23" s="45" t="s">
        <v>66</v>
      </c>
      <c r="F23" s="35" t="s">
        <v>67</v>
      </c>
      <c r="G23" s="300"/>
      <c r="H23" s="300"/>
      <c r="M23" s="46"/>
    </row>
    <row r="24" spans="1:8" ht="15">
      <c r="A24" s="30" t="s">
        <v>68</v>
      </c>
      <c r="B24" s="34" t="s">
        <v>69</v>
      </c>
      <c r="C24" s="288">
        <v>5</v>
      </c>
      <c r="D24" s="288">
        <v>12</v>
      </c>
      <c r="E24" s="32" t="s">
        <v>70</v>
      </c>
      <c r="F24" s="35" t="s">
        <v>71</v>
      </c>
      <c r="G24" s="300"/>
      <c r="H24" s="300"/>
    </row>
    <row r="25" spans="1:18" ht="15">
      <c r="A25" s="30" t="s">
        <v>72</v>
      </c>
      <c r="B25" s="34" t="s">
        <v>73</v>
      </c>
      <c r="C25" s="288">
        <v>3</v>
      </c>
      <c r="D25" s="288">
        <v>6</v>
      </c>
      <c r="E25" s="45" t="s">
        <v>74</v>
      </c>
      <c r="F25" s="38" t="s">
        <v>75</v>
      </c>
      <c r="G25" s="290">
        <f>G19+G20+G21</f>
        <v>21278</v>
      </c>
      <c r="H25" s="290">
        <f>H19+H20+H21</f>
        <v>18336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76</v>
      </c>
      <c r="B26" s="34" t="s">
        <v>77</v>
      </c>
      <c r="C26" s="288">
        <v>8</v>
      </c>
      <c r="D26" s="288">
        <v>10</v>
      </c>
      <c r="E26" s="32" t="s">
        <v>78</v>
      </c>
      <c r="F26" s="40"/>
      <c r="G26" s="308"/>
      <c r="H26" s="308"/>
    </row>
    <row r="27" spans="1:18" ht="15">
      <c r="A27" s="30" t="s">
        <v>79</v>
      </c>
      <c r="B27" s="42" t="s">
        <v>80</v>
      </c>
      <c r="C27" s="289">
        <f>SUM(C23:C26)</f>
        <v>34</v>
      </c>
      <c r="D27" s="289">
        <f>SUM(D23:D26)</f>
        <v>59</v>
      </c>
      <c r="E27" s="45" t="s">
        <v>81</v>
      </c>
      <c r="F27" s="35" t="s">
        <v>82</v>
      </c>
      <c r="G27" s="290">
        <f>SUM(G28:G30)</f>
        <v>-1914</v>
      </c>
      <c r="H27" s="290">
        <f>SUM(H28:H30)</f>
        <v>-544</v>
      </c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290"/>
      <c r="D28" s="290"/>
      <c r="E28" s="32" t="s">
        <v>83</v>
      </c>
      <c r="F28" s="35" t="s">
        <v>84</v>
      </c>
      <c r="G28" s="300"/>
      <c r="H28" s="300"/>
    </row>
    <row r="29" spans="1:13" ht="15">
      <c r="A29" s="30" t="s">
        <v>85</v>
      </c>
      <c r="B29" s="34"/>
      <c r="C29" s="290"/>
      <c r="D29" s="290"/>
      <c r="E29" s="43" t="s">
        <v>86</v>
      </c>
      <c r="F29" s="35" t="s">
        <v>87</v>
      </c>
      <c r="G29" s="302">
        <v>-1914</v>
      </c>
      <c r="H29" s="302">
        <v>-544</v>
      </c>
      <c r="M29" s="46"/>
    </row>
    <row r="30" spans="1:8" ht="15">
      <c r="A30" s="30" t="s">
        <v>88</v>
      </c>
      <c r="B30" s="34" t="s">
        <v>89</v>
      </c>
      <c r="C30" s="288"/>
      <c r="D30" s="288"/>
      <c r="E30" s="32" t="s">
        <v>90</v>
      </c>
      <c r="F30" s="35" t="s">
        <v>91</v>
      </c>
      <c r="G30" s="303"/>
      <c r="H30" s="303"/>
    </row>
    <row r="31" spans="1:13" ht="15">
      <c r="A31" s="30" t="s">
        <v>92</v>
      </c>
      <c r="B31" s="34" t="s">
        <v>93</v>
      </c>
      <c r="C31" s="291"/>
      <c r="D31" s="291"/>
      <c r="E31" s="45" t="s">
        <v>94</v>
      </c>
      <c r="F31" s="35" t="s">
        <v>95</v>
      </c>
      <c r="G31" s="300">
        <v>2090</v>
      </c>
      <c r="H31" s="300">
        <v>1544</v>
      </c>
      <c r="M31" s="46"/>
    </row>
    <row r="32" spans="1:15" ht="15">
      <c r="A32" s="30" t="s">
        <v>96</v>
      </c>
      <c r="B32" s="42" t="s">
        <v>97</v>
      </c>
      <c r="C32" s="289">
        <f>C30+C31</f>
        <v>0</v>
      </c>
      <c r="D32" s="289">
        <f>D30+D31</f>
        <v>0</v>
      </c>
      <c r="E32" s="36" t="s">
        <v>98</v>
      </c>
      <c r="F32" s="35" t="s">
        <v>99</v>
      </c>
      <c r="G32" s="302"/>
      <c r="H32" s="302"/>
      <c r="I32" s="39"/>
      <c r="J32" s="39"/>
      <c r="K32" s="39"/>
      <c r="L32" s="39"/>
      <c r="M32" s="39"/>
      <c r="N32" s="39"/>
      <c r="O32" s="39"/>
    </row>
    <row r="33" spans="1:18" ht="15">
      <c r="A33" s="30" t="s">
        <v>100</v>
      </c>
      <c r="B33" s="37"/>
      <c r="C33" s="290"/>
      <c r="D33" s="290"/>
      <c r="E33" s="45" t="s">
        <v>101</v>
      </c>
      <c r="F33" s="38" t="s">
        <v>102</v>
      </c>
      <c r="G33" s="290">
        <f>G27+G31+G32</f>
        <v>176</v>
      </c>
      <c r="H33" s="290">
        <f>H27+H31+H32</f>
        <v>1000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103</v>
      </c>
      <c r="B34" s="37" t="s">
        <v>104</v>
      </c>
      <c r="C34" s="289">
        <f>SUM(C35:C38)</f>
        <v>8</v>
      </c>
      <c r="D34" s="289">
        <f>SUM(D35:D38)</f>
        <v>8</v>
      </c>
      <c r="E34" s="32"/>
      <c r="F34" s="47"/>
      <c r="G34" s="310"/>
      <c r="H34" s="310"/>
      <c r="I34" s="39"/>
      <c r="J34" s="39"/>
      <c r="K34" s="39"/>
      <c r="L34" s="39"/>
      <c r="M34" s="39"/>
      <c r="N34" s="39"/>
    </row>
    <row r="35" spans="1:8" ht="15">
      <c r="A35" s="30" t="s">
        <v>105</v>
      </c>
      <c r="B35" s="34" t="s">
        <v>106</v>
      </c>
      <c r="C35" s="288">
        <v>0</v>
      </c>
      <c r="D35" s="288">
        <v>0</v>
      </c>
      <c r="E35" s="48"/>
      <c r="F35" s="49"/>
      <c r="G35" s="311"/>
      <c r="H35" s="311"/>
    </row>
    <row r="36" spans="1:18" ht="15">
      <c r="A36" s="30" t="s">
        <v>107</v>
      </c>
      <c r="B36" s="34" t="s">
        <v>108</v>
      </c>
      <c r="C36" s="288"/>
      <c r="D36" s="288"/>
      <c r="E36" s="32" t="s">
        <v>109</v>
      </c>
      <c r="F36" s="50" t="s">
        <v>110</v>
      </c>
      <c r="G36" s="290">
        <f>G25+G17+G33</f>
        <v>53209</v>
      </c>
      <c r="H36" s="290">
        <f>H25+H17+H33</f>
        <v>25994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111</v>
      </c>
      <c r="B37" s="34" t="s">
        <v>112</v>
      </c>
      <c r="C37" s="288"/>
      <c r="D37" s="288"/>
      <c r="E37" s="32"/>
      <c r="F37" s="51"/>
      <c r="G37" s="310"/>
      <c r="H37" s="310"/>
      <c r="M37" s="46"/>
    </row>
    <row r="38" spans="1:8" ht="15">
      <c r="A38" s="30" t="s">
        <v>113</v>
      </c>
      <c r="B38" s="34" t="s">
        <v>114</v>
      </c>
      <c r="C38" s="288">
        <v>8</v>
      </c>
      <c r="D38" s="288">
        <v>8</v>
      </c>
      <c r="E38" s="52"/>
      <c r="F38" s="49"/>
      <c r="G38" s="311"/>
      <c r="H38" s="311"/>
    </row>
    <row r="39" spans="1:15" ht="15">
      <c r="A39" s="30" t="s">
        <v>115</v>
      </c>
      <c r="B39" s="53" t="s">
        <v>116</v>
      </c>
      <c r="C39" s="292">
        <f>C40+C41+C43</f>
        <v>0</v>
      </c>
      <c r="D39" s="292">
        <f>D40+D41+D43</f>
        <v>0</v>
      </c>
      <c r="E39" s="43" t="s">
        <v>117</v>
      </c>
      <c r="F39" s="50" t="s">
        <v>118</v>
      </c>
      <c r="G39" s="300"/>
      <c r="H39" s="300"/>
      <c r="I39" s="39"/>
      <c r="J39" s="39"/>
      <c r="K39" s="39"/>
      <c r="L39" s="39"/>
      <c r="M39" s="44"/>
      <c r="N39" s="39"/>
      <c r="O39" s="39"/>
    </row>
    <row r="40" spans="1:8" ht="15">
      <c r="A40" s="30" t="s">
        <v>119</v>
      </c>
      <c r="B40" s="53" t="s">
        <v>120</v>
      </c>
      <c r="C40" s="288"/>
      <c r="D40" s="288"/>
      <c r="E40" s="36"/>
      <c r="F40" s="51"/>
      <c r="G40" s="310"/>
      <c r="H40" s="310"/>
    </row>
    <row r="41" spans="1:8" ht="15">
      <c r="A41" s="30" t="s">
        <v>121</v>
      </c>
      <c r="B41" s="53" t="s">
        <v>122</v>
      </c>
      <c r="C41" s="288"/>
      <c r="D41" s="288"/>
      <c r="E41" s="43" t="s">
        <v>123</v>
      </c>
      <c r="F41" s="54"/>
      <c r="G41" s="312"/>
      <c r="H41" s="312"/>
    </row>
    <row r="42" spans="1:8" ht="15">
      <c r="A42" s="30" t="s">
        <v>124</v>
      </c>
      <c r="B42" s="53" t="s">
        <v>125</v>
      </c>
      <c r="C42" s="293"/>
      <c r="D42" s="293"/>
      <c r="E42" s="32" t="s">
        <v>126</v>
      </c>
      <c r="F42" s="49"/>
      <c r="G42" s="311"/>
      <c r="H42" s="311"/>
    </row>
    <row r="43" spans="1:13" ht="25.5">
      <c r="A43" s="30" t="s">
        <v>127</v>
      </c>
      <c r="B43" s="53" t="s">
        <v>128</v>
      </c>
      <c r="C43" s="288"/>
      <c r="D43" s="288"/>
      <c r="E43" s="36" t="s">
        <v>129</v>
      </c>
      <c r="F43" s="35" t="s">
        <v>130</v>
      </c>
      <c r="G43" s="300"/>
      <c r="H43" s="300"/>
      <c r="M43" s="46"/>
    </row>
    <row r="44" spans="1:8" ht="15">
      <c r="A44" s="30" t="s">
        <v>131</v>
      </c>
      <c r="B44" s="53" t="s">
        <v>132</v>
      </c>
      <c r="C44" s="288"/>
      <c r="D44" s="288"/>
      <c r="E44" s="55" t="s">
        <v>133</v>
      </c>
      <c r="F44" s="35" t="s">
        <v>134</v>
      </c>
      <c r="G44" s="300">
        <v>53593</v>
      </c>
      <c r="H44" s="300">
        <v>32663</v>
      </c>
    </row>
    <row r="45" spans="1:15" ht="15">
      <c r="A45" s="30" t="s">
        <v>135</v>
      </c>
      <c r="B45" s="41" t="s">
        <v>136</v>
      </c>
      <c r="C45" s="289">
        <f>C34+C39+C44</f>
        <v>8</v>
      </c>
      <c r="D45" s="289">
        <f>D34+D39+D44</f>
        <v>8</v>
      </c>
      <c r="E45" s="43" t="s">
        <v>137</v>
      </c>
      <c r="F45" s="35" t="s">
        <v>138</v>
      </c>
      <c r="G45" s="300"/>
      <c r="H45" s="300"/>
      <c r="I45" s="39"/>
      <c r="J45" s="39"/>
      <c r="K45" s="39"/>
      <c r="L45" s="39"/>
      <c r="M45" s="44"/>
      <c r="N45" s="39"/>
      <c r="O45" s="39"/>
    </row>
    <row r="46" spans="1:8" ht="15">
      <c r="A46" s="30" t="s">
        <v>139</v>
      </c>
      <c r="B46" s="34"/>
      <c r="C46" s="290"/>
      <c r="D46" s="290"/>
      <c r="E46" s="32" t="s">
        <v>140</v>
      </c>
      <c r="F46" s="35" t="s">
        <v>141</v>
      </c>
      <c r="G46" s="300"/>
      <c r="H46" s="300"/>
    </row>
    <row r="47" spans="1:13" ht="15">
      <c r="A47" s="30" t="s">
        <v>142</v>
      </c>
      <c r="B47" s="34" t="s">
        <v>143</v>
      </c>
      <c r="C47" s="288"/>
      <c r="D47" s="288"/>
      <c r="E47" s="43" t="s">
        <v>144</v>
      </c>
      <c r="F47" s="35" t="s">
        <v>145</v>
      </c>
      <c r="G47" s="300"/>
      <c r="H47" s="300"/>
      <c r="M47" s="46"/>
    </row>
    <row r="48" spans="1:8" ht="15">
      <c r="A48" s="30" t="s">
        <v>146</v>
      </c>
      <c r="B48" s="37" t="s">
        <v>147</v>
      </c>
      <c r="C48" s="288"/>
      <c r="D48" s="288"/>
      <c r="E48" s="32" t="s">
        <v>148</v>
      </c>
      <c r="F48" s="35" t="s">
        <v>149</v>
      </c>
      <c r="G48" s="300">
        <v>5059</v>
      </c>
      <c r="H48" s="300">
        <v>851</v>
      </c>
    </row>
    <row r="49" spans="1:18" ht="15">
      <c r="A49" s="30" t="s">
        <v>150</v>
      </c>
      <c r="B49" s="34" t="s">
        <v>151</v>
      </c>
      <c r="C49" s="288"/>
      <c r="D49" s="288"/>
      <c r="E49" s="43" t="s">
        <v>49</v>
      </c>
      <c r="F49" s="38" t="s">
        <v>152</v>
      </c>
      <c r="G49" s="290">
        <f>SUM(G43:G48)</f>
        <v>58652</v>
      </c>
      <c r="H49" s="290">
        <f>SUM(H43:H48)</f>
        <v>33514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76</v>
      </c>
      <c r="B50" s="34" t="s">
        <v>153</v>
      </c>
      <c r="C50" s="288"/>
      <c r="D50" s="288"/>
      <c r="E50" s="32"/>
      <c r="F50" s="35"/>
      <c r="G50" s="290"/>
      <c r="H50" s="290"/>
    </row>
    <row r="51" spans="1:15" ht="27">
      <c r="A51" s="30" t="s">
        <v>154</v>
      </c>
      <c r="B51" s="41" t="s">
        <v>155</v>
      </c>
      <c r="C51" s="289">
        <f>SUM(C47:C50)</f>
        <v>0</v>
      </c>
      <c r="D51" s="289">
        <f>SUM(D47:D50)</f>
        <v>0</v>
      </c>
      <c r="E51" s="43" t="s">
        <v>156</v>
      </c>
      <c r="F51" s="38" t="s">
        <v>157</v>
      </c>
      <c r="G51" s="300"/>
      <c r="H51" s="300"/>
      <c r="I51" s="39"/>
      <c r="J51" s="39"/>
      <c r="K51" s="39"/>
      <c r="L51" s="39"/>
      <c r="M51" s="39"/>
      <c r="N51" s="39"/>
      <c r="O51" s="39"/>
    </row>
    <row r="52" spans="1:8" ht="15">
      <c r="A52" s="30" t="s">
        <v>158</v>
      </c>
      <c r="B52" s="41"/>
      <c r="C52" s="290"/>
      <c r="D52" s="290"/>
      <c r="E52" s="32" t="s">
        <v>159</v>
      </c>
      <c r="F52" s="38" t="s">
        <v>160</v>
      </c>
      <c r="G52" s="300"/>
      <c r="H52" s="300"/>
    </row>
    <row r="53" spans="1:8" ht="15">
      <c r="A53" s="30" t="s">
        <v>161</v>
      </c>
      <c r="B53" s="41" t="s">
        <v>162</v>
      </c>
      <c r="C53" s="288"/>
      <c r="D53" s="288"/>
      <c r="E53" s="32" t="s">
        <v>163</v>
      </c>
      <c r="F53" s="38" t="s">
        <v>164</v>
      </c>
      <c r="G53" s="300">
        <v>1579</v>
      </c>
      <c r="H53" s="300">
        <v>1246</v>
      </c>
    </row>
    <row r="54" spans="1:8" ht="27">
      <c r="A54" s="30" t="s">
        <v>165</v>
      </c>
      <c r="B54" s="41" t="s">
        <v>166</v>
      </c>
      <c r="C54" s="288">
        <v>96</v>
      </c>
      <c r="D54" s="288"/>
      <c r="E54" s="32" t="s">
        <v>167</v>
      </c>
      <c r="F54" s="38" t="s">
        <v>168</v>
      </c>
      <c r="G54" s="300"/>
      <c r="H54" s="300"/>
    </row>
    <row r="55" spans="1:18" ht="25.5">
      <c r="A55" s="56" t="s">
        <v>169</v>
      </c>
      <c r="B55" s="57" t="s">
        <v>170</v>
      </c>
      <c r="C55" s="289">
        <f>C19+C20+C21+C27+C32+C45+C51+C53+C54</f>
        <v>95849</v>
      </c>
      <c r="D55" s="289">
        <f>D19+D20+D21+D27+D32+D45+D51+D53+D54</f>
        <v>40126</v>
      </c>
      <c r="E55" s="32" t="s">
        <v>171</v>
      </c>
      <c r="F55" s="50" t="s">
        <v>172</v>
      </c>
      <c r="G55" s="290">
        <f>G49+G51+G52+G53+G54</f>
        <v>60231</v>
      </c>
      <c r="H55" s="290">
        <f>H49+H51+H52+H53+H54</f>
        <v>34760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30" t="s">
        <v>173</v>
      </c>
      <c r="B56" s="37"/>
      <c r="C56" s="290"/>
      <c r="D56" s="290"/>
      <c r="E56" s="32"/>
      <c r="F56" s="58"/>
      <c r="G56" s="290"/>
      <c r="H56" s="290"/>
    </row>
    <row r="57" spans="1:13" ht="15">
      <c r="A57" s="30" t="s">
        <v>174</v>
      </c>
      <c r="B57" s="34"/>
      <c r="C57" s="290"/>
      <c r="D57" s="290"/>
      <c r="E57" s="32" t="s">
        <v>175</v>
      </c>
      <c r="F57" s="58"/>
      <c r="G57" s="290"/>
      <c r="H57" s="290"/>
      <c r="M57" s="46"/>
    </row>
    <row r="58" spans="1:8" ht="15">
      <c r="A58" s="30" t="s">
        <v>176</v>
      </c>
      <c r="B58" s="34" t="s">
        <v>177</v>
      </c>
      <c r="C58" s="288">
        <v>9525</v>
      </c>
      <c r="D58" s="288">
        <v>4680</v>
      </c>
      <c r="E58" s="32" t="s">
        <v>126</v>
      </c>
      <c r="F58" s="59"/>
      <c r="G58" s="290"/>
      <c r="H58" s="290"/>
    </row>
    <row r="59" spans="1:13" ht="25.5">
      <c r="A59" s="30" t="s">
        <v>178</v>
      </c>
      <c r="B59" s="34" t="s">
        <v>179</v>
      </c>
      <c r="C59" s="288">
        <v>564</v>
      </c>
      <c r="D59" s="288">
        <v>796</v>
      </c>
      <c r="E59" s="43" t="s">
        <v>180</v>
      </c>
      <c r="F59" s="35" t="s">
        <v>181</v>
      </c>
      <c r="G59" s="300">
        <v>5888</v>
      </c>
      <c r="H59" s="300">
        <v>2100</v>
      </c>
      <c r="M59" s="46"/>
    </row>
    <row r="60" spans="1:8" ht="15">
      <c r="A60" s="30" t="s">
        <v>182</v>
      </c>
      <c r="B60" s="34" t="s">
        <v>183</v>
      </c>
      <c r="C60" s="288">
        <v>121</v>
      </c>
      <c r="D60" s="288">
        <v>18</v>
      </c>
      <c r="E60" s="32" t="s">
        <v>184</v>
      </c>
      <c r="F60" s="35" t="s">
        <v>185</v>
      </c>
      <c r="G60" s="300"/>
      <c r="H60" s="300"/>
    </row>
    <row r="61" spans="1:18" ht="15">
      <c r="A61" s="30" t="s">
        <v>186</v>
      </c>
      <c r="B61" s="37" t="s">
        <v>187</v>
      </c>
      <c r="C61" s="288">
        <v>172</v>
      </c>
      <c r="D61" s="288">
        <v>122</v>
      </c>
      <c r="E61" s="36" t="s">
        <v>188</v>
      </c>
      <c r="F61" s="59" t="s">
        <v>189</v>
      </c>
      <c r="G61" s="290">
        <f>SUM(G62:G68)</f>
        <v>14313</v>
      </c>
      <c r="H61" s="290">
        <f>SUM(H62:H68)</f>
        <v>18523</v>
      </c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190</v>
      </c>
      <c r="B62" s="37" t="s">
        <v>191</v>
      </c>
      <c r="C62" s="288"/>
      <c r="D62" s="288"/>
      <c r="E62" s="36" t="s">
        <v>192</v>
      </c>
      <c r="F62" s="35" t="s">
        <v>193</v>
      </c>
      <c r="G62" s="300">
        <v>135</v>
      </c>
      <c r="H62" s="300">
        <v>6584</v>
      </c>
    </row>
    <row r="63" spans="1:13" ht="15">
      <c r="A63" s="30" t="s">
        <v>194</v>
      </c>
      <c r="B63" s="34" t="s">
        <v>195</v>
      </c>
      <c r="C63" s="288">
        <v>11</v>
      </c>
      <c r="D63" s="288">
        <v>4</v>
      </c>
      <c r="E63" s="32" t="s">
        <v>196</v>
      </c>
      <c r="F63" s="35" t="s">
        <v>197</v>
      </c>
      <c r="G63" s="300"/>
      <c r="H63" s="300">
        <v>5607</v>
      </c>
      <c r="M63" s="46"/>
    </row>
    <row r="64" spans="1:15" ht="15">
      <c r="A64" s="30" t="s">
        <v>49</v>
      </c>
      <c r="B64" s="41" t="s">
        <v>198</v>
      </c>
      <c r="C64" s="289">
        <f>SUM(C58:C63)</f>
        <v>10393</v>
      </c>
      <c r="D64" s="289">
        <f>SUM(D58:D63)</f>
        <v>5620</v>
      </c>
      <c r="E64" s="32" t="s">
        <v>199</v>
      </c>
      <c r="F64" s="35" t="s">
        <v>200</v>
      </c>
      <c r="G64" s="300">
        <v>13186</v>
      </c>
      <c r="H64" s="300">
        <f>4827+50</f>
        <v>4877</v>
      </c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290"/>
      <c r="D65" s="290"/>
      <c r="E65" s="32" t="s">
        <v>201</v>
      </c>
      <c r="F65" s="35" t="s">
        <v>202</v>
      </c>
      <c r="G65" s="300">
        <v>160</v>
      </c>
      <c r="H65" s="300">
        <v>628</v>
      </c>
    </row>
    <row r="66" spans="1:8" ht="15">
      <c r="A66" s="30" t="s">
        <v>203</v>
      </c>
      <c r="B66" s="34"/>
      <c r="C66" s="290"/>
      <c r="D66" s="290"/>
      <c r="E66" s="32" t="s">
        <v>204</v>
      </c>
      <c r="F66" s="35" t="s">
        <v>205</v>
      </c>
      <c r="G66" s="300">
        <v>525</v>
      </c>
      <c r="H66" s="300">
        <v>469</v>
      </c>
    </row>
    <row r="67" spans="1:8" ht="15">
      <c r="A67" s="30" t="s">
        <v>206</v>
      </c>
      <c r="B67" s="34" t="s">
        <v>207</v>
      </c>
      <c r="C67" s="288">
        <v>139</v>
      </c>
      <c r="D67" s="288"/>
      <c r="E67" s="32" t="s">
        <v>208</v>
      </c>
      <c r="F67" s="35" t="s">
        <v>209</v>
      </c>
      <c r="G67" s="300">
        <v>144</v>
      </c>
      <c r="H67" s="300">
        <v>122</v>
      </c>
    </row>
    <row r="68" spans="1:8" ht="15">
      <c r="A68" s="30" t="s">
        <v>210</v>
      </c>
      <c r="B68" s="34" t="s">
        <v>211</v>
      </c>
      <c r="C68" s="288">
        <v>3696</v>
      </c>
      <c r="D68" s="288">
        <v>6143</v>
      </c>
      <c r="E68" s="32" t="s">
        <v>212</v>
      </c>
      <c r="F68" s="35" t="s">
        <v>213</v>
      </c>
      <c r="G68" s="300">
        <v>163</v>
      </c>
      <c r="H68" s="300">
        <f>208+28</f>
        <v>236</v>
      </c>
    </row>
    <row r="69" spans="1:8" ht="15">
      <c r="A69" s="30" t="s">
        <v>214</v>
      </c>
      <c r="B69" s="34" t="s">
        <v>215</v>
      </c>
      <c r="C69" s="288">
        <v>10783</v>
      </c>
      <c r="D69" s="288">
        <v>10476</v>
      </c>
      <c r="E69" s="43" t="s">
        <v>76</v>
      </c>
      <c r="F69" s="35" t="s">
        <v>216</v>
      </c>
      <c r="G69" s="300">
        <v>2364</v>
      </c>
      <c r="H69" s="300">
        <v>3356</v>
      </c>
    </row>
    <row r="70" spans="1:8" ht="25.5">
      <c r="A70" s="30" t="s">
        <v>217</v>
      </c>
      <c r="B70" s="34" t="s">
        <v>218</v>
      </c>
      <c r="C70" s="288"/>
      <c r="D70" s="288"/>
      <c r="E70" s="32" t="s">
        <v>219</v>
      </c>
      <c r="F70" s="35" t="s">
        <v>220</v>
      </c>
      <c r="G70" s="300"/>
      <c r="H70" s="300"/>
    </row>
    <row r="71" spans="1:18" ht="15">
      <c r="A71" s="30" t="s">
        <v>221</v>
      </c>
      <c r="B71" s="34" t="s">
        <v>222</v>
      </c>
      <c r="C71" s="288">
        <v>178</v>
      </c>
      <c r="D71" s="288">
        <v>118</v>
      </c>
      <c r="E71" s="45" t="s">
        <v>44</v>
      </c>
      <c r="F71" s="60" t="s">
        <v>223</v>
      </c>
      <c r="G71" s="290">
        <f>G59+G60+G61+G69+G70</f>
        <v>22565</v>
      </c>
      <c r="H71" s="290">
        <f>H59+H60+H61+H69+H70</f>
        <v>23979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224</v>
      </c>
      <c r="B72" s="34" t="s">
        <v>225</v>
      </c>
      <c r="C72" s="288">
        <v>2181</v>
      </c>
      <c r="D72" s="288">
        <v>1649</v>
      </c>
      <c r="E72" s="36"/>
      <c r="F72" s="287"/>
      <c r="G72" s="304"/>
      <c r="H72" s="304"/>
    </row>
    <row r="73" spans="1:8" ht="15">
      <c r="A73" s="284" t="s">
        <v>226</v>
      </c>
      <c r="B73" s="285" t="s">
        <v>227</v>
      </c>
      <c r="C73" s="294"/>
      <c r="D73" s="294"/>
      <c r="E73" s="286"/>
      <c r="F73" s="62"/>
      <c r="G73" s="305"/>
      <c r="H73" s="305"/>
    </row>
    <row r="74" spans="1:8" ht="27">
      <c r="A74" s="30" t="s">
        <v>228</v>
      </c>
      <c r="B74" s="34" t="s">
        <v>229</v>
      </c>
      <c r="C74" s="288">
        <v>697</v>
      </c>
      <c r="D74" s="288">
        <v>563</v>
      </c>
      <c r="E74" s="32" t="s">
        <v>230</v>
      </c>
      <c r="F74" s="63" t="s">
        <v>231</v>
      </c>
      <c r="G74" s="300"/>
      <c r="H74" s="300"/>
    </row>
    <row r="75" spans="1:15" ht="15">
      <c r="A75" s="30" t="s">
        <v>74</v>
      </c>
      <c r="B75" s="41" t="s">
        <v>232</v>
      </c>
      <c r="C75" s="289">
        <f>SUM(C67:C74)</f>
        <v>17674</v>
      </c>
      <c r="D75" s="289">
        <f>SUM(D67:D74)</f>
        <v>18949</v>
      </c>
      <c r="E75" s="43" t="s">
        <v>159</v>
      </c>
      <c r="F75" s="38" t="s">
        <v>233</v>
      </c>
      <c r="G75" s="300">
        <v>5</v>
      </c>
      <c r="H75" s="300">
        <v>5</v>
      </c>
      <c r="I75" s="39"/>
      <c r="J75" s="39"/>
      <c r="K75" s="39"/>
      <c r="L75" s="39"/>
      <c r="M75" s="39"/>
      <c r="N75" s="39"/>
      <c r="O75" s="39"/>
    </row>
    <row r="76" spans="1:8" ht="27">
      <c r="A76" s="30"/>
      <c r="B76" s="34"/>
      <c r="C76" s="290"/>
      <c r="D76" s="290"/>
      <c r="E76" s="32" t="s">
        <v>234</v>
      </c>
      <c r="F76" s="38" t="s">
        <v>235</v>
      </c>
      <c r="G76" s="300"/>
      <c r="H76" s="300"/>
    </row>
    <row r="77" spans="1:13" ht="15">
      <c r="A77" s="30" t="s">
        <v>236</v>
      </c>
      <c r="B77" s="34"/>
      <c r="C77" s="290"/>
      <c r="D77" s="290"/>
      <c r="E77" s="32"/>
      <c r="F77" s="64"/>
      <c r="G77" s="306"/>
      <c r="H77" s="306"/>
      <c r="M77" s="46"/>
    </row>
    <row r="78" spans="1:14" ht="25.5">
      <c r="A78" s="30" t="s">
        <v>237</v>
      </c>
      <c r="B78" s="34" t="s">
        <v>238</v>
      </c>
      <c r="C78" s="289">
        <f>SUM(C79:C81)</f>
        <v>0</v>
      </c>
      <c r="D78" s="289">
        <f>SUM(D79:D81)</f>
        <v>0</v>
      </c>
      <c r="E78" s="32"/>
      <c r="F78" s="65"/>
      <c r="G78" s="306"/>
      <c r="H78" s="306"/>
      <c r="I78" s="39"/>
      <c r="J78" s="39"/>
      <c r="K78" s="39"/>
      <c r="L78" s="39"/>
      <c r="M78" s="39"/>
      <c r="N78" s="39"/>
    </row>
    <row r="79" spans="1:18" ht="15">
      <c r="A79" s="30" t="s">
        <v>239</v>
      </c>
      <c r="B79" s="34" t="s">
        <v>240</v>
      </c>
      <c r="C79" s="288"/>
      <c r="D79" s="288"/>
      <c r="E79" s="43" t="s">
        <v>241</v>
      </c>
      <c r="F79" s="50" t="s">
        <v>242</v>
      </c>
      <c r="G79" s="313">
        <f>G71+G74+G75+G76</f>
        <v>22570</v>
      </c>
      <c r="H79" s="313">
        <f>H71+H74+H75+H76</f>
        <v>23984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243</v>
      </c>
      <c r="B80" s="34" t="s">
        <v>244</v>
      </c>
      <c r="C80" s="288"/>
      <c r="D80" s="288"/>
      <c r="E80" s="32"/>
      <c r="F80" s="66"/>
      <c r="G80" s="307"/>
      <c r="H80" s="307"/>
    </row>
    <row r="81" spans="1:8" ht="15">
      <c r="A81" s="30" t="s">
        <v>245</v>
      </c>
      <c r="B81" s="34" t="s">
        <v>246</v>
      </c>
      <c r="C81" s="288"/>
      <c r="D81" s="288"/>
      <c r="E81" s="61"/>
      <c r="F81" s="67"/>
      <c r="G81" s="307"/>
      <c r="H81" s="307"/>
    </row>
    <row r="82" spans="1:8" ht="15">
      <c r="A82" s="30" t="s">
        <v>247</v>
      </c>
      <c r="B82" s="34" t="s">
        <v>248</v>
      </c>
      <c r="C82" s="288"/>
      <c r="D82" s="288"/>
      <c r="E82" s="52"/>
      <c r="F82" s="67"/>
      <c r="G82" s="307"/>
      <c r="H82" s="307"/>
    </row>
    <row r="83" spans="1:8" ht="15">
      <c r="A83" s="30" t="s">
        <v>131</v>
      </c>
      <c r="B83" s="34" t="s">
        <v>249</v>
      </c>
      <c r="C83" s="288"/>
      <c r="D83" s="288"/>
      <c r="E83" s="61"/>
      <c r="F83" s="67"/>
      <c r="G83" s="307"/>
      <c r="H83" s="307"/>
    </row>
    <row r="84" spans="1:14" ht="15">
      <c r="A84" s="30" t="s">
        <v>250</v>
      </c>
      <c r="B84" s="41" t="s">
        <v>251</v>
      </c>
      <c r="C84" s="289">
        <f>C83+C82+C78</f>
        <v>0</v>
      </c>
      <c r="D84" s="289">
        <f>D83+D82+D78</f>
        <v>0</v>
      </c>
      <c r="E84" s="52"/>
      <c r="F84" s="67"/>
      <c r="G84" s="307"/>
      <c r="H84" s="307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290"/>
      <c r="D85" s="290"/>
      <c r="E85" s="61"/>
      <c r="F85" s="67"/>
      <c r="G85" s="307"/>
      <c r="H85" s="307"/>
      <c r="M85" s="46"/>
    </row>
    <row r="86" spans="1:8" ht="25.5">
      <c r="A86" s="30" t="s">
        <v>252</v>
      </c>
      <c r="B86" s="34"/>
      <c r="C86" s="290"/>
      <c r="D86" s="290"/>
      <c r="E86" s="52"/>
      <c r="F86" s="67"/>
      <c r="G86" s="307"/>
      <c r="H86" s="307"/>
    </row>
    <row r="87" spans="1:13" ht="15">
      <c r="A87" s="30" t="s">
        <v>253</v>
      </c>
      <c r="B87" s="34" t="s">
        <v>254</v>
      </c>
      <c r="C87" s="288">
        <v>6</v>
      </c>
      <c r="D87" s="288">
        <v>5955</v>
      </c>
      <c r="E87" s="61"/>
      <c r="F87" s="67"/>
      <c r="G87" s="307"/>
      <c r="H87" s="307"/>
      <c r="M87" s="46"/>
    </row>
    <row r="88" spans="1:8" ht="15">
      <c r="A88" s="30" t="s">
        <v>255</v>
      </c>
      <c r="B88" s="34" t="s">
        <v>256</v>
      </c>
      <c r="C88" s="288">
        <v>608</v>
      </c>
      <c r="D88" s="288"/>
      <c r="E88" s="52"/>
      <c r="F88" s="67"/>
      <c r="G88" s="307"/>
      <c r="H88" s="307"/>
    </row>
    <row r="89" spans="1:13" ht="15">
      <c r="A89" s="30" t="s">
        <v>257</v>
      </c>
      <c r="B89" s="34" t="s">
        <v>258</v>
      </c>
      <c r="C89" s="288">
        <v>10828</v>
      </c>
      <c r="D89" s="288">
        <v>13677</v>
      </c>
      <c r="E89" s="52"/>
      <c r="F89" s="67"/>
      <c r="G89" s="307"/>
      <c r="H89" s="307"/>
      <c r="M89" s="46"/>
    </row>
    <row r="90" spans="1:8" ht="15">
      <c r="A90" s="30" t="s">
        <v>259</v>
      </c>
      <c r="B90" s="34" t="s">
        <v>260</v>
      </c>
      <c r="C90" s="288"/>
      <c r="D90" s="288"/>
      <c r="E90" s="52"/>
      <c r="F90" s="67"/>
      <c r="G90" s="307"/>
      <c r="H90" s="307"/>
    </row>
    <row r="91" spans="1:14" ht="15">
      <c r="A91" s="30" t="s">
        <v>261</v>
      </c>
      <c r="B91" s="41" t="s">
        <v>262</v>
      </c>
      <c r="C91" s="289">
        <f>SUM(C87:C90)</f>
        <v>11442</v>
      </c>
      <c r="D91" s="289">
        <f>SUM(D87:D90)</f>
        <v>19632</v>
      </c>
      <c r="E91" s="52"/>
      <c r="F91" s="67"/>
      <c r="G91" s="307"/>
      <c r="H91" s="307"/>
      <c r="I91" s="39"/>
      <c r="J91" s="39"/>
      <c r="K91" s="39"/>
      <c r="L91" s="39"/>
      <c r="M91" s="44"/>
      <c r="N91" s="39"/>
    </row>
    <row r="92" spans="1:8" ht="15">
      <c r="A92" s="30" t="s">
        <v>263</v>
      </c>
      <c r="B92" s="41" t="s">
        <v>264</v>
      </c>
      <c r="C92" s="288">
        <v>652</v>
      </c>
      <c r="D92" s="288">
        <v>411</v>
      </c>
      <c r="E92" s="52"/>
      <c r="F92" s="67"/>
      <c r="G92" s="307"/>
      <c r="H92" s="307"/>
    </row>
    <row r="93" spans="1:14" ht="15">
      <c r="A93" s="30" t="s">
        <v>265</v>
      </c>
      <c r="B93" s="68" t="s">
        <v>266</v>
      </c>
      <c r="C93" s="289">
        <f>C64+C75+C84+C91+C92</f>
        <v>40161</v>
      </c>
      <c r="D93" s="289">
        <f>D64+D75+D84+D91+D92</f>
        <v>44612</v>
      </c>
      <c r="E93" s="61"/>
      <c r="F93" s="67"/>
      <c r="G93" s="307"/>
      <c r="H93" s="307"/>
      <c r="I93" s="39"/>
      <c r="J93" s="39"/>
      <c r="K93" s="39"/>
      <c r="L93" s="39"/>
      <c r="M93" s="44"/>
      <c r="N93" s="39"/>
    </row>
    <row r="94" spans="1:18" ht="26.25" thickBot="1">
      <c r="A94" s="69" t="s">
        <v>267</v>
      </c>
      <c r="B94" s="70" t="s">
        <v>268</v>
      </c>
      <c r="C94" s="295">
        <f>C93+C55</f>
        <v>136010</v>
      </c>
      <c r="D94" s="295">
        <f>D93+D55</f>
        <v>84738</v>
      </c>
      <c r="E94" s="71" t="s">
        <v>269</v>
      </c>
      <c r="F94" s="72" t="s">
        <v>270</v>
      </c>
      <c r="G94" s="314">
        <f>G36+G39+G55+G79</f>
        <v>136010</v>
      </c>
      <c r="H94" s="314">
        <f>H36+H39+H55+H79</f>
        <v>84738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3"/>
      <c r="B95" s="74"/>
      <c r="C95" s="73"/>
      <c r="D95" s="73"/>
      <c r="E95" s="75"/>
      <c r="F95" s="76"/>
      <c r="G95" s="77"/>
      <c r="H95" s="78"/>
      <c r="M95" s="46"/>
    </row>
    <row r="96" spans="1:13" ht="15">
      <c r="A96" s="79" t="s">
        <v>271</v>
      </c>
      <c r="B96" s="80"/>
      <c r="C96" s="10"/>
      <c r="D96" s="10"/>
      <c r="E96" s="81"/>
      <c r="F96" s="4"/>
      <c r="G96" s="5"/>
      <c r="H96" s="6"/>
      <c r="M96" s="46"/>
    </row>
    <row r="97" spans="1:13" ht="15">
      <c r="A97" s="79" t="s">
        <v>272</v>
      </c>
      <c r="B97" s="80"/>
      <c r="C97" s="10"/>
      <c r="D97" s="10"/>
      <c r="E97" s="81"/>
      <c r="F97" s="4"/>
      <c r="G97" s="5"/>
      <c r="H97" s="6"/>
      <c r="M97" s="46"/>
    </row>
    <row r="98" spans="1:13" ht="15">
      <c r="A98" s="79"/>
      <c r="B98" s="80"/>
      <c r="C98" s="10"/>
      <c r="D98" s="10"/>
      <c r="E98" s="81"/>
      <c r="F98" s="4"/>
      <c r="G98" s="5"/>
      <c r="H98" s="6"/>
      <c r="M98" s="46"/>
    </row>
    <row r="99" spans="1:13" ht="15">
      <c r="A99" s="79"/>
      <c r="B99" s="80"/>
      <c r="C99" s="10"/>
      <c r="D99" s="10"/>
      <c r="E99" s="81"/>
      <c r="F99" s="4"/>
      <c r="G99" s="5"/>
      <c r="H99" s="6"/>
      <c r="M99" s="46"/>
    </row>
    <row r="100" spans="1:13" ht="15">
      <c r="A100" s="79"/>
      <c r="B100" s="80"/>
      <c r="C100" s="10"/>
      <c r="D100" s="10"/>
      <c r="E100" s="81"/>
      <c r="F100" s="4"/>
      <c r="G100" s="5"/>
      <c r="H100" s="6"/>
      <c r="M100" s="46"/>
    </row>
    <row r="101" spans="1:8" ht="15">
      <c r="A101" s="82" t="s">
        <v>546</v>
      </c>
      <c r="B101" s="82" t="s">
        <v>274</v>
      </c>
      <c r="C101" s="82"/>
      <c r="D101" s="84"/>
      <c r="E101" s="89" t="s">
        <v>273</v>
      </c>
      <c r="F101" s="4"/>
      <c r="G101" s="5"/>
      <c r="H101" s="6"/>
    </row>
    <row r="102" spans="1:5" ht="12.75">
      <c r="A102" s="85"/>
      <c r="B102" s="85"/>
      <c r="C102" s="90" t="s">
        <v>538</v>
      </c>
      <c r="D102" s="85"/>
      <c r="E102" s="165" t="s">
        <v>542</v>
      </c>
    </row>
    <row r="104" ht="12.75">
      <c r="E104" s="88"/>
    </row>
    <row r="106" ht="12.75">
      <c r="M106" s="46"/>
    </row>
    <row r="108" ht="12.75">
      <c r="M108" s="46"/>
    </row>
    <row r="110" spans="5:13" ht="12.75">
      <c r="E110" s="88"/>
      <c r="M110" s="46"/>
    </row>
    <row r="112" spans="5:13" ht="12.75">
      <c r="E112" s="88"/>
      <c r="M112" s="46"/>
    </row>
    <row r="120" ht="12.75">
      <c r="E120" s="88"/>
    </row>
    <row r="122" spans="5:13" ht="12.75">
      <c r="E122" s="88"/>
      <c r="M122" s="46"/>
    </row>
    <row r="124" spans="5:13" ht="12.75">
      <c r="E124" s="88"/>
      <c r="M124" s="46"/>
    </row>
    <row r="126" ht="12.75">
      <c r="E126" s="88"/>
    </row>
    <row r="128" spans="5:13" ht="12.75">
      <c r="E128" s="88"/>
      <c r="M128" s="46"/>
    </row>
    <row r="130" spans="5:13" ht="12.75">
      <c r="E130" s="88"/>
      <c r="M130" s="46"/>
    </row>
    <row r="132" ht="12.75">
      <c r="M132" s="46"/>
    </row>
    <row r="134" ht="12.75">
      <c r="M134" s="46"/>
    </row>
    <row r="136" ht="12.75">
      <c r="M136" s="46"/>
    </row>
    <row r="138" spans="5:13" ht="12.75">
      <c r="E138" s="88"/>
      <c r="M138" s="46"/>
    </row>
    <row r="140" spans="5:13" ht="12.75">
      <c r="E140" s="88"/>
      <c r="M140" s="46"/>
    </row>
    <row r="142" spans="5:13" ht="12.75">
      <c r="E142" s="88"/>
      <c r="M142" s="46"/>
    </row>
    <row r="144" spans="5:13" ht="12.75">
      <c r="E144" s="88"/>
      <c r="M144" s="46"/>
    </row>
    <row r="146" ht="12.75">
      <c r="E146" s="88"/>
    </row>
    <row r="148" ht="12.75">
      <c r="E148" s="88"/>
    </row>
    <row r="150" ht="12.75">
      <c r="E150" s="88"/>
    </row>
    <row r="152" spans="5:13" ht="12.75">
      <c r="E152" s="88"/>
      <c r="M152" s="46"/>
    </row>
    <row r="154" ht="12.75">
      <c r="M154" s="46"/>
    </row>
    <row r="156" ht="12.75">
      <c r="M156" s="46"/>
    </row>
    <row r="162" ht="12.75">
      <c r="E162" s="88"/>
    </row>
    <row r="164" ht="12.75">
      <c r="E164" s="88"/>
    </row>
    <row r="166" ht="12.75">
      <c r="E166" s="88"/>
    </row>
    <row r="168" ht="12.75">
      <c r="E168" s="88"/>
    </row>
    <row r="170" ht="12.75">
      <c r="E170" s="88"/>
    </row>
    <row r="178" ht="12.75">
      <c r="E178" s="88"/>
    </row>
    <row r="180" ht="12.75">
      <c r="E180" s="88"/>
    </row>
    <row r="182" ht="12.75">
      <c r="E182" s="88"/>
    </row>
    <row r="184" ht="12.75">
      <c r="E184" s="88"/>
    </row>
    <row r="188" ht="12.75">
      <c r="E188" s="88"/>
    </row>
  </sheetData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30:D30 C35:D38 C40:D44 C47:D50 C53:D54 C58:D63 C67:D74 C79:D83 C87:D90 C92:D92 C11:D18 G19:H20 G22:H24 G28:H28 G31:H31 G39:H39 G43:H48 G51:H54 G59:H60 G62:H70 G74:H76 C20:D21 G11: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7"/>
  <sheetViews>
    <sheetView zoomScaleSheetLayoutView="100" workbookViewId="0" topLeftCell="A1">
      <selection activeCell="B49" sqref="B49"/>
    </sheetView>
  </sheetViews>
  <sheetFormatPr defaultColWidth="8.796875" defaultRowHeight="15"/>
  <cols>
    <col min="1" max="1" width="37.09765625" style="162" customWidth="1"/>
    <col min="2" max="2" width="6.69921875" style="162" customWidth="1"/>
    <col min="3" max="3" width="8.8984375" style="97" customWidth="1"/>
    <col min="4" max="4" width="10.8984375" style="97" customWidth="1"/>
    <col min="5" max="5" width="32" style="162" customWidth="1"/>
    <col min="6" max="6" width="6.69921875" style="162" customWidth="1"/>
    <col min="7" max="7" width="7.19921875" style="97" customWidth="1"/>
    <col min="8" max="8" width="10.59765625" style="97" customWidth="1"/>
    <col min="9" max="16384" width="9" style="97" customWidth="1"/>
  </cols>
  <sheetData>
    <row r="1" spans="1:8" ht="12">
      <c r="A1" s="91" t="s">
        <v>275</v>
      </c>
      <c r="B1" s="91"/>
      <c r="C1" s="92"/>
      <c r="D1" s="93"/>
      <c r="E1" s="94"/>
      <c r="F1" s="95"/>
      <c r="G1" s="96"/>
      <c r="H1" s="96"/>
    </row>
    <row r="2" spans="1:8" ht="36" customHeight="1">
      <c r="A2" s="98" t="s">
        <v>1</v>
      </c>
      <c r="B2" s="98"/>
      <c r="C2" s="99"/>
      <c r="D2" s="92"/>
      <c r="E2" s="100"/>
      <c r="F2" s="95"/>
      <c r="G2" s="349" t="s">
        <v>530</v>
      </c>
      <c r="H2" s="349"/>
    </row>
    <row r="3" spans="1:8" ht="15">
      <c r="A3" s="98" t="s">
        <v>540</v>
      </c>
      <c r="B3" s="98"/>
      <c r="C3" s="101"/>
      <c r="D3" s="102"/>
      <c r="E3" s="103"/>
      <c r="F3" s="95"/>
      <c r="G3" s="104" t="s">
        <v>3</v>
      </c>
      <c r="H3" s="277" t="s">
        <v>529</v>
      </c>
    </row>
    <row r="4" spans="1:8" ht="17.25" customHeight="1">
      <c r="A4" s="98" t="s">
        <v>544</v>
      </c>
      <c r="B4" s="105"/>
      <c r="C4" s="106"/>
      <c r="D4" s="106"/>
      <c r="E4" s="103"/>
      <c r="F4" s="95"/>
      <c r="G4" s="96"/>
      <c r="H4" s="107" t="s">
        <v>276</v>
      </c>
    </row>
    <row r="5" spans="1:8" ht="24">
      <c r="A5" s="108" t="s">
        <v>277</v>
      </c>
      <c r="B5" s="109" t="s">
        <v>6</v>
      </c>
      <c r="C5" s="108" t="s">
        <v>7</v>
      </c>
      <c r="D5" s="110" t="s">
        <v>11</v>
      </c>
      <c r="E5" s="108" t="s">
        <v>278</v>
      </c>
      <c r="F5" s="109" t="s">
        <v>6</v>
      </c>
      <c r="G5" s="108" t="s">
        <v>7</v>
      </c>
      <c r="H5" s="108" t="s">
        <v>11</v>
      </c>
    </row>
    <row r="6" spans="1:8" ht="12">
      <c r="A6" s="111" t="s">
        <v>12</v>
      </c>
      <c r="B6" s="111" t="s">
        <v>13</v>
      </c>
      <c r="C6" s="111">
        <v>1</v>
      </c>
      <c r="D6" s="111">
        <v>2</v>
      </c>
      <c r="E6" s="111" t="s">
        <v>12</v>
      </c>
      <c r="F6" s="108" t="s">
        <v>13</v>
      </c>
      <c r="G6" s="108">
        <v>1</v>
      </c>
      <c r="H6" s="108">
        <v>2</v>
      </c>
    </row>
    <row r="7" spans="1:8" ht="12">
      <c r="A7" s="112" t="s">
        <v>279</v>
      </c>
      <c r="B7" s="112"/>
      <c r="C7" s="113"/>
      <c r="D7" s="113"/>
      <c r="E7" s="112" t="s">
        <v>280</v>
      </c>
      <c r="F7" s="114"/>
      <c r="G7" s="115"/>
      <c r="H7" s="115"/>
    </row>
    <row r="8" spans="1:8" ht="12">
      <c r="A8" s="116" t="s">
        <v>281</v>
      </c>
      <c r="B8" s="116"/>
      <c r="C8" s="117"/>
      <c r="D8" s="118"/>
      <c r="E8" s="116" t="s">
        <v>282</v>
      </c>
      <c r="F8" s="114"/>
      <c r="G8" s="115"/>
      <c r="H8" s="115"/>
    </row>
    <row r="9" spans="1:8" ht="12">
      <c r="A9" s="119" t="s">
        <v>283</v>
      </c>
      <c r="B9" s="120" t="s">
        <v>284</v>
      </c>
      <c r="C9" s="315">
        <v>32279</v>
      </c>
      <c r="D9" s="315">
        <v>31006</v>
      </c>
      <c r="E9" s="119" t="s">
        <v>285</v>
      </c>
      <c r="F9" s="121" t="s">
        <v>286</v>
      </c>
      <c r="G9" s="327">
        <v>44959</v>
      </c>
      <c r="H9" s="327">
        <v>46971</v>
      </c>
    </row>
    <row r="10" spans="1:8" ht="12">
      <c r="A10" s="119" t="s">
        <v>287</v>
      </c>
      <c r="B10" s="120" t="s">
        <v>288</v>
      </c>
      <c r="C10" s="315">
        <v>6843</v>
      </c>
      <c r="D10" s="315">
        <f>7564+50</f>
        <v>7614</v>
      </c>
      <c r="E10" s="119" t="s">
        <v>289</v>
      </c>
      <c r="F10" s="121" t="s">
        <v>290</v>
      </c>
      <c r="G10" s="327">
        <v>121</v>
      </c>
      <c r="H10" s="327">
        <v>2</v>
      </c>
    </row>
    <row r="11" spans="1:8" ht="12">
      <c r="A11" s="119" t="s">
        <v>291</v>
      </c>
      <c r="B11" s="120" t="s">
        <v>292</v>
      </c>
      <c r="C11" s="315">
        <v>2343</v>
      </c>
      <c r="D11" s="315">
        <v>3356</v>
      </c>
      <c r="E11" s="122" t="s">
        <v>293</v>
      </c>
      <c r="F11" s="121" t="s">
        <v>294</v>
      </c>
      <c r="G11" s="327">
        <v>465</v>
      </c>
      <c r="H11" s="327">
        <v>266</v>
      </c>
    </row>
    <row r="12" spans="1:8" ht="12">
      <c r="A12" s="119" t="s">
        <v>295</v>
      </c>
      <c r="B12" s="120" t="s">
        <v>296</v>
      </c>
      <c r="C12" s="315">
        <v>4020</v>
      </c>
      <c r="D12" s="315">
        <v>3397</v>
      </c>
      <c r="E12" s="122" t="s">
        <v>76</v>
      </c>
      <c r="F12" s="121" t="s">
        <v>297</v>
      </c>
      <c r="G12" s="327">
        <v>7196</v>
      </c>
      <c r="H12" s="327">
        <v>18824</v>
      </c>
    </row>
    <row r="13" spans="1:18" ht="12">
      <c r="A13" s="119" t="s">
        <v>298</v>
      </c>
      <c r="B13" s="120" t="s">
        <v>299</v>
      </c>
      <c r="C13" s="315">
        <v>883</v>
      </c>
      <c r="D13" s="315">
        <v>766</v>
      </c>
      <c r="E13" s="123" t="s">
        <v>49</v>
      </c>
      <c r="F13" s="124" t="s">
        <v>300</v>
      </c>
      <c r="G13" s="115">
        <f>SUM(G9:G12)</f>
        <v>52741</v>
      </c>
      <c r="H13" s="115">
        <f>SUM(H9:H12)</f>
        <v>66063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8" ht="24">
      <c r="A14" s="119" t="s">
        <v>301</v>
      </c>
      <c r="B14" s="120" t="s">
        <v>302</v>
      </c>
      <c r="C14" s="315">
        <v>1586</v>
      </c>
      <c r="D14" s="315">
        <v>15714</v>
      </c>
      <c r="E14" s="122"/>
      <c r="F14" s="126"/>
      <c r="G14" s="328"/>
      <c r="H14" s="328"/>
    </row>
    <row r="15" spans="1:8" ht="24">
      <c r="A15" s="119" t="s">
        <v>303</v>
      </c>
      <c r="B15" s="120" t="s">
        <v>304</v>
      </c>
      <c r="C15" s="316">
        <v>-1727</v>
      </c>
      <c r="D15" s="316">
        <v>-273</v>
      </c>
      <c r="E15" s="116" t="s">
        <v>305</v>
      </c>
      <c r="F15" s="127" t="s">
        <v>306</v>
      </c>
      <c r="G15" s="327"/>
      <c r="H15" s="327"/>
    </row>
    <row r="16" spans="1:8" ht="12">
      <c r="A16" s="119" t="s">
        <v>307</v>
      </c>
      <c r="B16" s="120" t="s">
        <v>308</v>
      </c>
      <c r="C16" s="316">
        <v>1061</v>
      </c>
      <c r="D16" s="316">
        <v>1380</v>
      </c>
      <c r="E16" s="119" t="s">
        <v>309</v>
      </c>
      <c r="F16" s="126" t="s">
        <v>310</v>
      </c>
      <c r="G16" s="329"/>
      <c r="H16" s="329"/>
    </row>
    <row r="17" spans="1:8" ht="12">
      <c r="A17" s="128" t="s">
        <v>311</v>
      </c>
      <c r="B17" s="120" t="s">
        <v>312</v>
      </c>
      <c r="C17" s="317">
        <v>145</v>
      </c>
      <c r="D17" s="317"/>
      <c r="E17" s="116"/>
      <c r="F17" s="114"/>
      <c r="G17" s="328"/>
      <c r="H17" s="328"/>
    </row>
    <row r="18" spans="1:8" ht="12">
      <c r="A18" s="128" t="s">
        <v>313</v>
      </c>
      <c r="B18" s="120" t="s">
        <v>314</v>
      </c>
      <c r="C18" s="317"/>
      <c r="D18" s="317">
        <v>851</v>
      </c>
      <c r="E18" s="116" t="s">
        <v>315</v>
      </c>
      <c r="F18" s="114"/>
      <c r="G18" s="328"/>
      <c r="H18" s="328"/>
    </row>
    <row r="19" spans="1:15" ht="12">
      <c r="A19" s="123" t="s">
        <v>49</v>
      </c>
      <c r="B19" s="129" t="s">
        <v>316</v>
      </c>
      <c r="C19" s="318">
        <f>SUM(C9:C15)+C16</f>
        <v>47288</v>
      </c>
      <c r="D19" s="318">
        <f>SUM(D9:D15)+D16</f>
        <v>62960</v>
      </c>
      <c r="E19" s="130" t="s">
        <v>317</v>
      </c>
      <c r="F19" s="126" t="s">
        <v>318</v>
      </c>
      <c r="G19" s="327">
        <v>778</v>
      </c>
      <c r="H19" s="327">
        <v>156</v>
      </c>
      <c r="I19" s="125"/>
      <c r="J19" s="125"/>
      <c r="K19" s="125"/>
      <c r="L19" s="125"/>
      <c r="M19" s="125"/>
      <c r="N19" s="125"/>
      <c r="O19" s="125"/>
    </row>
    <row r="20" spans="1:8" ht="12">
      <c r="A20" s="116"/>
      <c r="B20" s="120"/>
      <c r="C20" s="319"/>
      <c r="D20" s="319"/>
      <c r="E20" s="131" t="s">
        <v>319</v>
      </c>
      <c r="F20" s="126" t="s">
        <v>320</v>
      </c>
      <c r="G20" s="327"/>
      <c r="H20" s="327"/>
    </row>
    <row r="21" spans="1:8" ht="24">
      <c r="A21" s="116" t="s">
        <v>321</v>
      </c>
      <c r="B21" s="132"/>
      <c r="C21" s="319"/>
      <c r="D21" s="319"/>
      <c r="E21" s="119" t="s">
        <v>322</v>
      </c>
      <c r="F21" s="126" t="s">
        <v>323</v>
      </c>
      <c r="G21" s="327"/>
      <c r="H21" s="327"/>
    </row>
    <row r="22" spans="1:8" ht="24">
      <c r="A22" s="114" t="s">
        <v>324</v>
      </c>
      <c r="B22" s="132" t="s">
        <v>325</v>
      </c>
      <c r="C22" s="315">
        <v>3783</v>
      </c>
      <c r="D22" s="315">
        <f>2192-183</f>
        <v>2009</v>
      </c>
      <c r="E22" s="130" t="s">
        <v>326</v>
      </c>
      <c r="F22" s="126" t="s">
        <v>327</v>
      </c>
      <c r="G22" s="327">
        <v>262</v>
      </c>
      <c r="H22" s="327">
        <v>338</v>
      </c>
    </row>
    <row r="23" spans="1:8" ht="24">
      <c r="A23" s="119" t="s">
        <v>328</v>
      </c>
      <c r="B23" s="132" t="s">
        <v>329</v>
      </c>
      <c r="C23" s="315"/>
      <c r="D23" s="315"/>
      <c r="E23" s="119" t="s">
        <v>330</v>
      </c>
      <c r="F23" s="126" t="s">
        <v>331</v>
      </c>
      <c r="G23" s="327">
        <v>1</v>
      </c>
      <c r="H23" s="327">
        <v>2</v>
      </c>
    </row>
    <row r="24" spans="1:18" ht="24">
      <c r="A24" s="119" t="s">
        <v>332</v>
      </c>
      <c r="B24" s="132" t="s">
        <v>333</v>
      </c>
      <c r="C24" s="315">
        <v>316</v>
      </c>
      <c r="D24" s="315">
        <v>373</v>
      </c>
      <c r="E24" s="123" t="s">
        <v>101</v>
      </c>
      <c r="F24" s="127" t="s">
        <v>334</v>
      </c>
      <c r="G24" s="115">
        <f>SUM(G19:G23)</f>
        <v>1041</v>
      </c>
      <c r="H24" s="115">
        <f>SUM(H19:H23)</f>
        <v>496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8" ht="12">
      <c r="A25" s="119" t="s">
        <v>76</v>
      </c>
      <c r="B25" s="132" t="s">
        <v>335</v>
      </c>
      <c r="C25" s="315">
        <v>75</v>
      </c>
      <c r="D25" s="315">
        <v>65</v>
      </c>
      <c r="E25" s="131"/>
      <c r="F25" s="114"/>
      <c r="G25" s="328"/>
      <c r="H25" s="328"/>
    </row>
    <row r="26" spans="1:14" ht="12">
      <c r="A26" s="123" t="s">
        <v>74</v>
      </c>
      <c r="B26" s="133" t="s">
        <v>336</v>
      </c>
      <c r="C26" s="318">
        <f>SUM(C22:C25)</f>
        <v>4174</v>
      </c>
      <c r="D26" s="318">
        <f>SUM(D22:D25)</f>
        <v>2447</v>
      </c>
      <c r="E26" s="119"/>
      <c r="F26" s="114"/>
      <c r="G26" s="328"/>
      <c r="H26" s="328"/>
      <c r="I26" s="125"/>
      <c r="J26" s="125"/>
      <c r="K26" s="125"/>
      <c r="L26" s="125"/>
      <c r="M26" s="125"/>
      <c r="N26" s="125"/>
    </row>
    <row r="27" spans="1:8" ht="12">
      <c r="A27" s="123"/>
      <c r="B27" s="133"/>
      <c r="C27" s="319"/>
      <c r="D27" s="319"/>
      <c r="E27" s="119"/>
      <c r="F27" s="114"/>
      <c r="G27" s="328"/>
      <c r="H27" s="328"/>
    </row>
    <row r="28" spans="1:18" ht="12">
      <c r="A28" s="112" t="s">
        <v>337</v>
      </c>
      <c r="B28" s="109" t="s">
        <v>338</v>
      </c>
      <c r="C28" s="320">
        <f>C26+C19</f>
        <v>51462</v>
      </c>
      <c r="D28" s="320">
        <f>D26+D19</f>
        <v>65407</v>
      </c>
      <c r="E28" s="112" t="s">
        <v>339</v>
      </c>
      <c r="F28" s="127" t="s">
        <v>340</v>
      </c>
      <c r="G28" s="115">
        <f>G13+G15+G24</f>
        <v>53782</v>
      </c>
      <c r="H28" s="115">
        <f>H13+H15+H24</f>
        <v>66559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8" ht="12">
      <c r="A29" s="112"/>
      <c r="B29" s="109"/>
      <c r="C29" s="319"/>
      <c r="D29" s="319"/>
      <c r="E29" s="112"/>
      <c r="F29" s="126"/>
      <c r="G29" s="328"/>
      <c r="H29" s="328"/>
    </row>
    <row r="30" spans="1:18" ht="12">
      <c r="A30" s="112" t="s">
        <v>341</v>
      </c>
      <c r="B30" s="109" t="s">
        <v>342</v>
      </c>
      <c r="C30" s="320">
        <f>IF((G28-C28)&gt;0,G28-C28,IF((G28-C28)=0,0,0))</f>
        <v>2320</v>
      </c>
      <c r="D30" s="320">
        <f>IF((H28-D28)&gt;0,H28-D28,IF((H28-D28)=0,0,0))</f>
        <v>1152</v>
      </c>
      <c r="E30" s="112" t="s">
        <v>343</v>
      </c>
      <c r="F30" s="127" t="s">
        <v>344</v>
      </c>
      <c r="G30" s="330">
        <f>IF((C28-G28)&gt;0,C28-G28,IF((C28-G28)=0,0,0))</f>
        <v>0</v>
      </c>
      <c r="H30" s="330">
        <f>IF((D28-H28)&gt;0,D28-H28,IF((D28-H28)=0,0,0))</f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</row>
    <row r="31" spans="1:8" ht="36">
      <c r="A31" s="134" t="s">
        <v>345</v>
      </c>
      <c r="B31" s="133" t="s">
        <v>346</v>
      </c>
      <c r="C31" s="315"/>
      <c r="D31" s="315"/>
      <c r="E31" s="116" t="s">
        <v>347</v>
      </c>
      <c r="F31" s="126" t="s">
        <v>348</v>
      </c>
      <c r="G31" s="327"/>
      <c r="H31" s="327"/>
    </row>
    <row r="32" spans="1:8" ht="12">
      <c r="A32" s="116" t="s">
        <v>349</v>
      </c>
      <c r="B32" s="135" t="s">
        <v>350</v>
      </c>
      <c r="C32" s="315"/>
      <c r="D32" s="315"/>
      <c r="E32" s="116" t="s">
        <v>351</v>
      </c>
      <c r="F32" s="126" t="s">
        <v>352</v>
      </c>
      <c r="G32" s="327">
        <v>30</v>
      </c>
      <c r="H32" s="327">
        <v>10</v>
      </c>
    </row>
    <row r="33" spans="1:18" ht="12">
      <c r="A33" s="136" t="s">
        <v>353</v>
      </c>
      <c r="B33" s="133" t="s">
        <v>354</v>
      </c>
      <c r="C33" s="318">
        <f>C28+C31+C32</f>
        <v>51462</v>
      </c>
      <c r="D33" s="318">
        <f>D28+D31+D32</f>
        <v>65407</v>
      </c>
      <c r="E33" s="112" t="s">
        <v>355</v>
      </c>
      <c r="F33" s="127" t="s">
        <v>356</v>
      </c>
      <c r="G33" s="330">
        <f>G32+G31+G28</f>
        <v>53812</v>
      </c>
      <c r="H33" s="330">
        <f>H32+H31+H28</f>
        <v>66569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ht="12">
      <c r="A34" s="136" t="s">
        <v>357</v>
      </c>
      <c r="B34" s="109" t="s">
        <v>358</v>
      </c>
      <c r="C34" s="320">
        <f>IF((G33-C33)&gt;0,G33-C33,0)</f>
        <v>2350</v>
      </c>
      <c r="D34" s="320">
        <f>IF((H33-D33)&gt;0,H33-D33,0)</f>
        <v>1162</v>
      </c>
      <c r="E34" s="136" t="s">
        <v>359</v>
      </c>
      <c r="F34" s="127" t="s">
        <v>360</v>
      </c>
      <c r="G34" s="115">
        <f>IF((C33-G33)&gt;0,C33-G33,0)</f>
        <v>0</v>
      </c>
      <c r="H34" s="115">
        <f>IF((D33-H33)&gt;0,D33-H33,0)</f>
        <v>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</row>
    <row r="35" spans="1:14" ht="12">
      <c r="A35" s="116" t="s">
        <v>361</v>
      </c>
      <c r="B35" s="133" t="s">
        <v>362</v>
      </c>
      <c r="C35" s="318">
        <f>C36+C37+C38</f>
        <v>260</v>
      </c>
      <c r="D35" s="318">
        <f>D36+D37+D38</f>
        <v>-382</v>
      </c>
      <c r="E35" s="137"/>
      <c r="F35" s="114"/>
      <c r="G35" s="328"/>
      <c r="H35" s="328"/>
      <c r="I35" s="125"/>
      <c r="J35" s="125"/>
      <c r="K35" s="125"/>
      <c r="L35" s="125"/>
      <c r="M35" s="125"/>
      <c r="N35" s="125"/>
    </row>
    <row r="36" spans="1:8" ht="24">
      <c r="A36" s="138" t="s">
        <v>363</v>
      </c>
      <c r="B36" s="132" t="s">
        <v>364</v>
      </c>
      <c r="C36" s="315">
        <v>23</v>
      </c>
      <c r="D36" s="315">
        <v>328</v>
      </c>
      <c r="E36" s="137"/>
      <c r="F36" s="114"/>
      <c r="G36" s="328"/>
      <c r="H36" s="328"/>
    </row>
    <row r="37" spans="1:8" ht="24">
      <c r="A37" s="138" t="s">
        <v>365</v>
      </c>
      <c r="B37" s="139" t="s">
        <v>366</v>
      </c>
      <c r="C37" s="321">
        <v>237</v>
      </c>
      <c r="D37" s="321">
        <v>-710</v>
      </c>
      <c r="E37" s="137"/>
      <c r="F37" s="140"/>
      <c r="G37" s="328"/>
      <c r="H37" s="328"/>
    </row>
    <row r="38" spans="1:8" ht="12">
      <c r="A38" s="280" t="s">
        <v>367</v>
      </c>
      <c r="B38" s="139" t="s">
        <v>368</v>
      </c>
      <c r="C38" s="322"/>
      <c r="D38" s="322"/>
      <c r="E38" s="137"/>
      <c r="F38" s="140"/>
      <c r="G38" s="328"/>
      <c r="H38" s="328"/>
    </row>
    <row r="39" spans="1:18" ht="12">
      <c r="A39" s="141" t="s">
        <v>369</v>
      </c>
      <c r="B39" s="142" t="s">
        <v>370</v>
      </c>
      <c r="C39" s="323">
        <f>IF((C34-C35)&gt;0,C34-C35,0)</f>
        <v>2090</v>
      </c>
      <c r="D39" s="323">
        <f>IF((D34-D35)&gt;0,D34-D35,0)</f>
        <v>1544</v>
      </c>
      <c r="E39" s="143" t="s">
        <v>371</v>
      </c>
      <c r="F39" s="144" t="s">
        <v>372</v>
      </c>
      <c r="G39" s="331">
        <f>IF(C39&gt;0,0,G34+C35)</f>
        <v>0</v>
      </c>
      <c r="H39" s="331">
        <f>IF(D39&gt;0,0,H34+D35)</f>
        <v>0</v>
      </c>
      <c r="I39" s="125"/>
      <c r="J39" s="125"/>
      <c r="K39" s="125"/>
      <c r="L39" s="125"/>
      <c r="M39" s="125"/>
      <c r="N39" s="125"/>
      <c r="O39" s="125"/>
      <c r="P39" s="125"/>
      <c r="Q39" s="125"/>
      <c r="R39" s="125"/>
    </row>
    <row r="40" spans="1:8" ht="12">
      <c r="A40" s="112" t="s">
        <v>373</v>
      </c>
      <c r="B40" s="111" t="s">
        <v>374</v>
      </c>
      <c r="C40" s="324"/>
      <c r="D40" s="324"/>
      <c r="E40" s="112" t="s">
        <v>373</v>
      </c>
      <c r="F40" s="144" t="s">
        <v>375</v>
      </c>
      <c r="G40" s="327"/>
      <c r="H40" s="327"/>
    </row>
    <row r="41" spans="1:18" ht="12">
      <c r="A41" s="112" t="s">
        <v>376</v>
      </c>
      <c r="B41" s="108" t="s">
        <v>377</v>
      </c>
      <c r="C41" s="325">
        <f>C39-C40</f>
        <v>2090</v>
      </c>
      <c r="D41" s="325">
        <f>D39-D40</f>
        <v>1544</v>
      </c>
      <c r="E41" s="112" t="s">
        <v>378</v>
      </c>
      <c r="F41" s="144" t="s">
        <v>379</v>
      </c>
      <c r="G41" s="330">
        <f>G39-G40</f>
        <v>0</v>
      </c>
      <c r="H41" s="330">
        <f>H39-H40</f>
        <v>0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</row>
    <row r="42" spans="1:18" ht="12">
      <c r="A42" s="145" t="s">
        <v>380</v>
      </c>
      <c r="B42" s="108" t="s">
        <v>381</v>
      </c>
      <c r="C42" s="326">
        <f>C33+C35+C39</f>
        <v>53812</v>
      </c>
      <c r="D42" s="326">
        <f>D33+D35+D39</f>
        <v>66569</v>
      </c>
      <c r="E42" s="145" t="s">
        <v>382</v>
      </c>
      <c r="F42" s="142" t="s">
        <v>383</v>
      </c>
      <c r="G42" s="330">
        <f>G39+G33</f>
        <v>53812</v>
      </c>
      <c r="H42" s="330">
        <f>H39+H33</f>
        <v>66569</v>
      </c>
      <c r="I42" s="125"/>
      <c r="J42" s="125"/>
      <c r="K42" s="125"/>
      <c r="L42" s="125"/>
      <c r="M42" s="125"/>
      <c r="N42" s="125"/>
      <c r="O42" s="125"/>
      <c r="P42" s="125"/>
      <c r="Q42" s="125"/>
      <c r="R42" s="125"/>
    </row>
    <row r="43" spans="1:8" ht="12">
      <c r="A43" s="146"/>
      <c r="B43" s="147"/>
      <c r="C43" s="148"/>
      <c r="D43" s="148"/>
      <c r="E43" s="149"/>
      <c r="F43" s="150"/>
      <c r="G43" s="151"/>
      <c r="H43" s="151"/>
    </row>
    <row r="44" spans="1:8" ht="12">
      <c r="A44" s="146"/>
      <c r="B44" s="147"/>
      <c r="C44" s="148"/>
      <c r="D44" s="148"/>
      <c r="E44" s="149"/>
      <c r="F44" s="150"/>
      <c r="G44" s="151"/>
      <c r="H44" s="151"/>
    </row>
    <row r="45" spans="1:8" ht="12">
      <c r="A45" s="146"/>
      <c r="B45" s="147"/>
      <c r="C45" s="148"/>
      <c r="D45" s="148"/>
      <c r="E45" s="149"/>
      <c r="F45" s="150"/>
      <c r="G45" s="151"/>
      <c r="H45" s="151"/>
    </row>
    <row r="46" spans="1:8" ht="12">
      <c r="A46" s="146"/>
      <c r="B46" s="147"/>
      <c r="C46" s="148"/>
      <c r="D46" s="148"/>
      <c r="E46" s="149"/>
      <c r="F46" s="150"/>
      <c r="G46" s="151"/>
      <c r="H46" s="151"/>
    </row>
    <row r="47" spans="1:8" ht="12">
      <c r="A47" s="146"/>
      <c r="B47" s="147"/>
      <c r="C47" s="148"/>
      <c r="D47" s="148"/>
      <c r="E47" s="149"/>
      <c r="F47" s="150"/>
      <c r="G47" s="151"/>
      <c r="H47" s="151"/>
    </row>
    <row r="48" spans="1:8" ht="12">
      <c r="A48" s="146"/>
      <c r="B48" s="147"/>
      <c r="C48" s="148"/>
      <c r="D48" s="148"/>
      <c r="E48" s="149"/>
      <c r="F48" s="150"/>
      <c r="G48" s="151"/>
      <c r="H48" s="151"/>
    </row>
    <row r="49" spans="1:15" ht="12">
      <c r="A49" s="152" t="s">
        <v>546</v>
      </c>
      <c r="B49" s="153" t="s">
        <v>384</v>
      </c>
      <c r="C49" s="153"/>
      <c r="D49" s="154"/>
      <c r="E49" s="163" t="s">
        <v>386</v>
      </c>
      <c r="F49" s="150"/>
      <c r="G49" s="155"/>
      <c r="H49" s="155"/>
      <c r="I49" s="125"/>
      <c r="J49" s="125"/>
      <c r="K49" s="125"/>
      <c r="L49" s="125"/>
      <c r="M49" s="125"/>
      <c r="N49" s="125"/>
      <c r="O49" s="125"/>
    </row>
    <row r="50" spans="1:8" ht="12">
      <c r="A50" s="156"/>
      <c r="B50" s="157"/>
      <c r="C50" s="164" t="s">
        <v>385</v>
      </c>
      <c r="D50" s="151"/>
      <c r="E50" s="281" t="s">
        <v>387</v>
      </c>
      <c r="F50" s="150"/>
      <c r="G50" s="155"/>
      <c r="H50" s="155"/>
    </row>
    <row r="51" spans="1:8" ht="12">
      <c r="A51" s="156"/>
      <c r="B51" s="157"/>
      <c r="C51" s="151"/>
      <c r="D51" s="151"/>
      <c r="E51" s="150"/>
      <c r="F51" s="150"/>
      <c r="G51" s="155"/>
      <c r="H51" s="155"/>
    </row>
    <row r="52" spans="1:8" ht="12">
      <c r="A52" s="158"/>
      <c r="B52" s="150"/>
      <c r="C52" s="151"/>
      <c r="D52" s="151"/>
      <c r="E52" s="150"/>
      <c r="F52" s="150"/>
      <c r="G52" s="155"/>
      <c r="H52" s="155"/>
    </row>
    <row r="53" spans="1:8" ht="12">
      <c r="A53" s="158"/>
      <c r="B53" s="150"/>
      <c r="C53" s="151"/>
      <c r="D53" s="151"/>
      <c r="E53" s="150"/>
      <c r="F53" s="150"/>
      <c r="G53" s="155"/>
      <c r="H53" s="155"/>
    </row>
    <row r="54" spans="1:8" ht="12">
      <c r="A54" s="158"/>
      <c r="B54" s="150"/>
      <c r="C54" s="151"/>
      <c r="D54" s="151"/>
      <c r="E54" s="150"/>
      <c r="F54" s="150"/>
      <c r="G54" s="155"/>
      <c r="H54" s="155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8" ht="12">
      <c r="A103" s="158"/>
      <c r="B103" s="158"/>
      <c r="C103" s="159"/>
      <c r="D103" s="159"/>
      <c r="E103" s="158"/>
      <c r="F103" s="158"/>
      <c r="G103" s="160"/>
      <c r="H103" s="160"/>
    </row>
    <row r="104" spans="1:8" ht="12">
      <c r="A104" s="158"/>
      <c r="B104" s="158"/>
      <c r="C104" s="159"/>
      <c r="D104" s="159"/>
      <c r="E104" s="158"/>
      <c r="F104" s="158"/>
      <c r="G104" s="160"/>
      <c r="H104" s="160"/>
    </row>
    <row r="105" spans="1:8" ht="12">
      <c r="A105" s="158"/>
      <c r="B105" s="158"/>
      <c r="C105" s="159"/>
      <c r="D105" s="159"/>
      <c r="E105" s="158"/>
      <c r="F105" s="158"/>
      <c r="G105" s="160"/>
      <c r="H105" s="160"/>
    </row>
    <row r="106" spans="1:8" ht="12">
      <c r="A106" s="158"/>
      <c r="B106" s="158"/>
      <c r="C106" s="159"/>
      <c r="D106" s="159"/>
      <c r="E106" s="158"/>
      <c r="F106" s="158"/>
      <c r="G106" s="160"/>
      <c r="H106" s="160"/>
    </row>
    <row r="107" spans="1:8" ht="12">
      <c r="A107" s="158"/>
      <c r="B107" s="158"/>
      <c r="C107" s="159"/>
      <c r="D107" s="159"/>
      <c r="E107" s="158"/>
      <c r="F107" s="158"/>
      <c r="G107" s="160"/>
      <c r="H107" s="160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  <row r="363" spans="1:6" ht="12">
      <c r="A363" s="158"/>
      <c r="B363" s="158"/>
      <c r="C363" s="161"/>
      <c r="D363" s="161"/>
      <c r="E363" s="158"/>
      <c r="F363" s="158"/>
    </row>
    <row r="364" spans="1:6" ht="12">
      <c r="A364" s="158"/>
      <c r="B364" s="158"/>
      <c r="C364" s="161"/>
      <c r="D364" s="161"/>
      <c r="E364" s="158"/>
      <c r="F364" s="158"/>
    </row>
    <row r="365" spans="1:6" ht="12">
      <c r="A365" s="158"/>
      <c r="B365" s="158"/>
      <c r="C365" s="161"/>
      <c r="D365" s="161"/>
      <c r="E365" s="158"/>
      <c r="F365" s="158"/>
    </row>
    <row r="366" spans="1:6" ht="12">
      <c r="A366" s="158"/>
      <c r="B366" s="158"/>
      <c r="C366" s="161"/>
      <c r="D366" s="161"/>
      <c r="E366" s="158"/>
      <c r="F366" s="158"/>
    </row>
    <row r="367" spans="1:6" ht="12">
      <c r="A367" s="158"/>
      <c r="B367" s="158"/>
      <c r="C367" s="161"/>
      <c r="D367" s="161"/>
      <c r="E367" s="158"/>
      <c r="F367" s="158"/>
    </row>
  </sheetData>
  <mergeCells count="1">
    <mergeCell ref="G2:H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40:D40 C38:D38 C9:D14 G19:H23 C17:D18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SheetLayoutView="100" workbookViewId="0" topLeftCell="A1">
      <selection activeCell="D49" sqref="D49"/>
    </sheetView>
  </sheetViews>
  <sheetFormatPr defaultColWidth="8.796875" defaultRowHeight="15"/>
  <cols>
    <col min="1" max="1" width="53.8984375" style="166" customWidth="1"/>
    <col min="2" max="2" width="7.5" style="166" customWidth="1"/>
    <col min="3" max="3" width="9.59765625" style="171" customWidth="1"/>
    <col min="4" max="4" width="10.3984375" style="171" customWidth="1"/>
    <col min="5" max="5" width="7.59765625" style="166" customWidth="1"/>
    <col min="6" max="16384" width="9" style="166" customWidth="1"/>
  </cols>
  <sheetData>
    <row r="1" spans="1:4" ht="12">
      <c r="A1" s="173"/>
      <c r="B1" s="173"/>
      <c r="C1" s="174"/>
      <c r="D1" s="174"/>
    </row>
    <row r="2" spans="1:6" ht="12">
      <c r="A2" s="175" t="s">
        <v>388</v>
      </c>
      <c r="B2" s="175"/>
      <c r="C2" s="176"/>
      <c r="D2" s="176"/>
      <c r="E2" s="177"/>
      <c r="F2" s="177"/>
    </row>
    <row r="3" spans="1:6" ht="12">
      <c r="A3" s="175"/>
      <c r="B3" s="175"/>
      <c r="C3" s="176"/>
      <c r="D3" s="176"/>
      <c r="E3" s="178"/>
      <c r="F3" s="178"/>
    </row>
    <row r="4" spans="1:6" ht="15">
      <c r="A4" s="179" t="s">
        <v>1</v>
      </c>
      <c r="B4" s="179"/>
      <c r="C4" s="167" t="s">
        <v>532</v>
      </c>
      <c r="D4" s="167"/>
      <c r="E4" s="177"/>
      <c r="F4" s="177"/>
    </row>
    <row r="5" spans="1:4" ht="15">
      <c r="A5" s="179" t="s">
        <v>541</v>
      </c>
      <c r="B5" s="179"/>
      <c r="C5" s="168" t="s">
        <v>531</v>
      </c>
      <c r="D5" s="168"/>
    </row>
    <row r="6" spans="1:6" ht="12">
      <c r="A6" s="179" t="s">
        <v>545</v>
      </c>
      <c r="B6" s="179"/>
      <c r="C6" s="180"/>
      <c r="D6" s="181" t="s">
        <v>276</v>
      </c>
      <c r="F6" s="182"/>
    </row>
    <row r="7" spans="1:6" ht="33.75" customHeight="1">
      <c r="A7" s="183" t="s">
        <v>389</v>
      </c>
      <c r="B7" s="183" t="s">
        <v>6</v>
      </c>
      <c r="C7" s="184" t="s">
        <v>7</v>
      </c>
      <c r="D7" s="184" t="s">
        <v>11</v>
      </c>
      <c r="E7" s="185"/>
      <c r="F7" s="185"/>
    </row>
    <row r="8" spans="1:6" ht="12">
      <c r="A8" s="186" t="s">
        <v>12</v>
      </c>
      <c r="B8" s="186" t="s">
        <v>13</v>
      </c>
      <c r="C8" s="187">
        <v>1</v>
      </c>
      <c r="D8" s="187">
        <v>2</v>
      </c>
      <c r="E8" s="185"/>
      <c r="F8" s="185"/>
    </row>
    <row r="9" spans="1:6" ht="12">
      <c r="A9" s="188" t="s">
        <v>390</v>
      </c>
      <c r="B9" s="189"/>
      <c r="C9" s="190"/>
      <c r="D9" s="190"/>
      <c r="E9" s="191"/>
      <c r="F9" s="191"/>
    </row>
    <row r="10" spans="1:6" ht="12">
      <c r="A10" s="170" t="s">
        <v>391</v>
      </c>
      <c r="B10" s="192" t="s">
        <v>392</v>
      </c>
      <c r="C10" s="332">
        <v>52200</v>
      </c>
      <c r="D10" s="332">
        <v>48743</v>
      </c>
      <c r="E10" s="191"/>
      <c r="F10" s="191"/>
    </row>
    <row r="11" spans="1:13" ht="12">
      <c r="A11" s="170" t="s">
        <v>393</v>
      </c>
      <c r="B11" s="192" t="s">
        <v>394</v>
      </c>
      <c r="C11" s="332">
        <v>-51908</v>
      </c>
      <c r="D11" s="332">
        <v>-49454</v>
      </c>
      <c r="E11" s="193"/>
      <c r="F11" s="193"/>
      <c r="G11" s="169"/>
      <c r="H11" s="169"/>
      <c r="I11" s="169"/>
      <c r="J11" s="169"/>
      <c r="K11" s="169"/>
      <c r="L11" s="169"/>
      <c r="M11" s="169"/>
    </row>
    <row r="12" spans="1:13" ht="12">
      <c r="A12" s="170" t="s">
        <v>395</v>
      </c>
      <c r="B12" s="192" t="s">
        <v>396</v>
      </c>
      <c r="C12" s="332"/>
      <c r="D12" s="332"/>
      <c r="E12" s="193"/>
      <c r="F12" s="193"/>
      <c r="G12" s="169"/>
      <c r="H12" s="169"/>
      <c r="I12" s="169"/>
      <c r="J12" s="169"/>
      <c r="K12" s="169"/>
      <c r="L12" s="169"/>
      <c r="M12" s="169"/>
    </row>
    <row r="13" spans="1:13" ht="12" customHeight="1">
      <c r="A13" s="170" t="s">
        <v>397</v>
      </c>
      <c r="B13" s="192" t="s">
        <v>398</v>
      </c>
      <c r="C13" s="332">
        <v>-5606</v>
      </c>
      <c r="D13" s="332">
        <v>-4381</v>
      </c>
      <c r="E13" s="193"/>
      <c r="F13" s="193"/>
      <c r="G13" s="169"/>
      <c r="H13" s="169"/>
      <c r="I13" s="169"/>
      <c r="J13" s="169"/>
      <c r="K13" s="169"/>
      <c r="L13" s="169"/>
      <c r="M13" s="169"/>
    </row>
    <row r="14" spans="1:13" ht="14.25" customHeight="1">
      <c r="A14" s="170" t="s">
        <v>399</v>
      </c>
      <c r="B14" s="192" t="s">
        <v>400</v>
      </c>
      <c r="C14" s="332">
        <v>11403</v>
      </c>
      <c r="D14" s="332">
        <v>2627</v>
      </c>
      <c r="E14" s="193"/>
      <c r="F14" s="193"/>
      <c r="G14" s="169"/>
      <c r="H14" s="169"/>
      <c r="I14" s="169"/>
      <c r="J14" s="169"/>
      <c r="K14" s="169"/>
      <c r="L14" s="169"/>
      <c r="M14" s="169"/>
    </row>
    <row r="15" spans="1:13" ht="12">
      <c r="A15" s="194" t="s">
        <v>401</v>
      </c>
      <c r="B15" s="192" t="s">
        <v>402</v>
      </c>
      <c r="C15" s="332">
        <v>-91</v>
      </c>
      <c r="D15" s="332">
        <v>-237</v>
      </c>
      <c r="E15" s="193"/>
      <c r="F15" s="193"/>
      <c r="G15" s="169"/>
      <c r="H15" s="169"/>
      <c r="I15" s="169"/>
      <c r="J15" s="169"/>
      <c r="K15" s="169"/>
      <c r="L15" s="169"/>
      <c r="M15" s="169"/>
    </row>
    <row r="16" spans="1:13" ht="12">
      <c r="A16" s="170" t="s">
        <v>403</v>
      </c>
      <c r="B16" s="192" t="s">
        <v>404</v>
      </c>
      <c r="C16" s="332">
        <v>771</v>
      </c>
      <c r="D16" s="332">
        <v>149</v>
      </c>
      <c r="E16" s="193"/>
      <c r="F16" s="193"/>
      <c r="G16" s="169"/>
      <c r="H16" s="169"/>
      <c r="I16" s="169"/>
      <c r="J16" s="169"/>
      <c r="K16" s="169"/>
      <c r="L16" s="169"/>
      <c r="M16" s="169"/>
    </row>
    <row r="17" spans="1:13" ht="24">
      <c r="A17" s="170" t="s">
        <v>405</v>
      </c>
      <c r="B17" s="192" t="s">
        <v>406</v>
      </c>
      <c r="C17" s="332">
        <v>-2667</v>
      </c>
      <c r="D17" s="332">
        <v>-949</v>
      </c>
      <c r="E17" s="193"/>
      <c r="F17" s="193"/>
      <c r="G17" s="169"/>
      <c r="H17" s="169"/>
      <c r="I17" s="169"/>
      <c r="J17" s="169"/>
      <c r="K17" s="169"/>
      <c r="L17" s="169"/>
      <c r="M17" s="169"/>
    </row>
    <row r="18" spans="1:13" ht="12">
      <c r="A18" s="194" t="s">
        <v>407</v>
      </c>
      <c r="B18" s="195" t="s">
        <v>408</v>
      </c>
      <c r="C18" s="332">
        <v>-34</v>
      </c>
      <c r="D18" s="332">
        <v>-33</v>
      </c>
      <c r="E18" s="193"/>
      <c r="F18" s="193"/>
      <c r="G18" s="169"/>
      <c r="H18" s="169"/>
      <c r="I18" s="169"/>
      <c r="J18" s="169"/>
      <c r="K18" s="169"/>
      <c r="L18" s="169"/>
      <c r="M18" s="169"/>
    </row>
    <row r="19" spans="1:13" ht="12">
      <c r="A19" s="170" t="s">
        <v>409</v>
      </c>
      <c r="B19" s="192" t="s">
        <v>410</v>
      </c>
      <c r="C19" s="332">
        <v>-2216</v>
      </c>
      <c r="D19" s="332">
        <v>-467</v>
      </c>
      <c r="E19" s="193"/>
      <c r="F19" s="193"/>
      <c r="G19" s="169"/>
      <c r="H19" s="169"/>
      <c r="I19" s="169"/>
      <c r="J19" s="169"/>
      <c r="K19" s="169"/>
      <c r="L19" s="169"/>
      <c r="M19" s="169"/>
    </row>
    <row r="20" spans="1:13" ht="12">
      <c r="A20" s="196" t="s">
        <v>411</v>
      </c>
      <c r="B20" s="197" t="s">
        <v>412</v>
      </c>
      <c r="C20" s="190">
        <f>SUM(C10:C19)</f>
        <v>1852</v>
      </c>
      <c r="D20" s="190">
        <f>SUM(D10:D19)</f>
        <v>-4002</v>
      </c>
      <c r="E20" s="193"/>
      <c r="F20" s="193"/>
      <c r="G20" s="169"/>
      <c r="H20" s="169"/>
      <c r="I20" s="169"/>
      <c r="J20" s="169"/>
      <c r="K20" s="169"/>
      <c r="L20" s="169"/>
      <c r="M20" s="169"/>
    </row>
    <row r="21" spans="1:13" ht="12">
      <c r="A21" s="188" t="s">
        <v>413</v>
      </c>
      <c r="B21" s="198"/>
      <c r="C21" s="333"/>
      <c r="D21" s="333"/>
      <c r="E21" s="193"/>
      <c r="F21" s="193"/>
      <c r="G21" s="169"/>
      <c r="H21" s="169"/>
      <c r="I21" s="169"/>
      <c r="J21" s="169"/>
      <c r="K21" s="169"/>
      <c r="L21" s="169"/>
      <c r="M21" s="169"/>
    </row>
    <row r="22" spans="1:13" ht="12">
      <c r="A22" s="170" t="s">
        <v>414</v>
      </c>
      <c r="B22" s="192" t="s">
        <v>415</v>
      </c>
      <c r="C22" s="332">
        <v>-56304</v>
      </c>
      <c r="D22" s="332">
        <v>-15155</v>
      </c>
      <c r="E22" s="193"/>
      <c r="F22" s="193"/>
      <c r="G22" s="169"/>
      <c r="H22" s="169"/>
      <c r="I22" s="169"/>
      <c r="J22" s="169"/>
      <c r="K22" s="169"/>
      <c r="L22" s="169"/>
      <c r="M22" s="169"/>
    </row>
    <row r="23" spans="1:13" ht="12">
      <c r="A23" s="170" t="s">
        <v>416</v>
      </c>
      <c r="B23" s="192" t="s">
        <v>417</v>
      </c>
      <c r="C23" s="332">
        <v>2375</v>
      </c>
      <c r="D23" s="332">
        <v>5259</v>
      </c>
      <c r="E23" s="193"/>
      <c r="F23" s="193"/>
      <c r="G23" s="169"/>
      <c r="H23" s="169"/>
      <c r="I23" s="169"/>
      <c r="J23" s="169"/>
      <c r="K23" s="169"/>
      <c r="L23" s="169"/>
      <c r="M23" s="169"/>
    </row>
    <row r="24" spans="1:13" ht="12">
      <c r="A24" s="170" t="s">
        <v>418</v>
      </c>
      <c r="B24" s="192" t="s">
        <v>419</v>
      </c>
      <c r="C24" s="332"/>
      <c r="D24" s="332"/>
      <c r="E24" s="193"/>
      <c r="F24" s="193"/>
      <c r="G24" s="169"/>
      <c r="H24" s="169"/>
      <c r="I24" s="169"/>
      <c r="J24" s="169"/>
      <c r="K24" s="169"/>
      <c r="L24" s="169"/>
      <c r="M24" s="169"/>
    </row>
    <row r="25" spans="1:13" ht="13.5" customHeight="1">
      <c r="A25" s="170" t="s">
        <v>420</v>
      </c>
      <c r="B25" s="192" t="s">
        <v>421</v>
      </c>
      <c r="C25" s="332"/>
      <c r="D25" s="332"/>
      <c r="E25" s="193"/>
      <c r="F25" s="193"/>
      <c r="G25" s="169"/>
      <c r="H25" s="169"/>
      <c r="I25" s="169"/>
      <c r="J25" s="169"/>
      <c r="K25" s="169"/>
      <c r="L25" s="169"/>
      <c r="M25" s="169"/>
    </row>
    <row r="26" spans="1:13" ht="12">
      <c r="A26" s="170" t="s">
        <v>422</v>
      </c>
      <c r="B26" s="192" t="s">
        <v>423</v>
      </c>
      <c r="C26" s="332"/>
      <c r="D26" s="332"/>
      <c r="E26" s="193"/>
      <c r="F26" s="193"/>
      <c r="G26" s="169"/>
      <c r="H26" s="169"/>
      <c r="I26" s="169"/>
      <c r="J26" s="169"/>
      <c r="K26" s="169"/>
      <c r="L26" s="169"/>
      <c r="M26" s="169"/>
    </row>
    <row r="27" spans="1:13" ht="12">
      <c r="A27" s="170" t="s">
        <v>424</v>
      </c>
      <c r="B27" s="192" t="s">
        <v>425</v>
      </c>
      <c r="C27" s="332"/>
      <c r="D27" s="332"/>
      <c r="E27" s="193"/>
      <c r="F27" s="193"/>
      <c r="G27" s="169"/>
      <c r="H27" s="169"/>
      <c r="I27" s="169"/>
      <c r="J27" s="169"/>
      <c r="K27" s="169"/>
      <c r="L27" s="169"/>
      <c r="M27" s="169"/>
    </row>
    <row r="28" spans="1:13" ht="12">
      <c r="A28" s="170" t="s">
        <v>426</v>
      </c>
      <c r="B28" s="192" t="s">
        <v>427</v>
      </c>
      <c r="C28" s="332"/>
      <c r="D28" s="332"/>
      <c r="E28" s="193"/>
      <c r="F28" s="193"/>
      <c r="G28" s="169"/>
      <c r="H28" s="169"/>
      <c r="I28" s="169"/>
      <c r="J28" s="169"/>
      <c r="K28" s="169"/>
      <c r="L28" s="169"/>
      <c r="M28" s="169"/>
    </row>
    <row r="29" spans="1:13" ht="12">
      <c r="A29" s="170" t="s">
        <v>428</v>
      </c>
      <c r="B29" s="192" t="s">
        <v>429</v>
      </c>
      <c r="C29" s="332"/>
      <c r="D29" s="332"/>
      <c r="E29" s="193"/>
      <c r="F29" s="193"/>
      <c r="G29" s="169"/>
      <c r="H29" s="169"/>
      <c r="I29" s="169"/>
      <c r="J29" s="169"/>
      <c r="K29" s="169"/>
      <c r="L29" s="169"/>
      <c r="M29" s="169"/>
    </row>
    <row r="30" spans="1:13" ht="12">
      <c r="A30" s="170" t="s">
        <v>407</v>
      </c>
      <c r="B30" s="192" t="s">
        <v>430</v>
      </c>
      <c r="C30" s="332"/>
      <c r="D30" s="332"/>
      <c r="E30" s="193"/>
      <c r="F30" s="193"/>
      <c r="G30" s="169"/>
      <c r="H30" s="169"/>
      <c r="I30" s="169"/>
      <c r="J30" s="169"/>
      <c r="K30" s="169"/>
      <c r="L30" s="169"/>
      <c r="M30" s="169"/>
    </row>
    <row r="31" spans="1:13" ht="12">
      <c r="A31" s="170" t="s">
        <v>431</v>
      </c>
      <c r="B31" s="192" t="s">
        <v>432</v>
      </c>
      <c r="C31" s="332"/>
      <c r="D31" s="332"/>
      <c r="E31" s="193"/>
      <c r="F31" s="193"/>
      <c r="G31" s="169"/>
      <c r="H31" s="169"/>
      <c r="I31" s="169"/>
      <c r="J31" s="169"/>
      <c r="K31" s="169"/>
      <c r="L31" s="169"/>
      <c r="M31" s="169"/>
    </row>
    <row r="32" spans="1:13" ht="12">
      <c r="A32" s="196" t="s">
        <v>433</v>
      </c>
      <c r="B32" s="197" t="s">
        <v>434</v>
      </c>
      <c r="C32" s="190">
        <f>SUM(C22:C31)</f>
        <v>-53929</v>
      </c>
      <c r="D32" s="190">
        <f>SUM(D22:D31)</f>
        <v>-9896</v>
      </c>
      <c r="E32" s="193"/>
      <c r="F32" s="193"/>
      <c r="G32" s="169"/>
      <c r="H32" s="169"/>
      <c r="I32" s="169"/>
      <c r="J32" s="169"/>
      <c r="K32" s="169"/>
      <c r="L32" s="169"/>
      <c r="M32" s="169"/>
    </row>
    <row r="33" spans="1:6" ht="12">
      <c r="A33" s="188" t="s">
        <v>435</v>
      </c>
      <c r="B33" s="198"/>
      <c r="C33" s="333"/>
      <c r="D33" s="333"/>
      <c r="E33" s="191"/>
      <c r="F33" s="191"/>
    </row>
    <row r="34" spans="1:6" ht="12">
      <c r="A34" s="170" t="s">
        <v>436</v>
      </c>
      <c r="B34" s="192" t="s">
        <v>437</v>
      </c>
      <c r="C34" s="332">
        <v>25097</v>
      </c>
      <c r="D34" s="332"/>
      <c r="E34" s="191"/>
      <c r="F34" s="191"/>
    </row>
    <row r="35" spans="1:6" ht="12">
      <c r="A35" s="194" t="s">
        <v>438</v>
      </c>
      <c r="B35" s="192" t="s">
        <v>439</v>
      </c>
      <c r="C35" s="332"/>
      <c r="D35" s="332"/>
      <c r="E35" s="191"/>
      <c r="F35" s="191"/>
    </row>
    <row r="36" spans="1:6" ht="12">
      <c r="A36" s="170" t="s">
        <v>440</v>
      </c>
      <c r="B36" s="192" t="s">
        <v>441</v>
      </c>
      <c r="C36" s="332">
        <v>34241</v>
      </c>
      <c r="D36" s="332">
        <v>39573</v>
      </c>
      <c r="E36" s="191"/>
      <c r="F36" s="191"/>
    </row>
    <row r="37" spans="1:6" ht="12">
      <c r="A37" s="170" t="s">
        <v>442</v>
      </c>
      <c r="B37" s="192" t="s">
        <v>443</v>
      </c>
      <c r="C37" s="332">
        <v>-15515</v>
      </c>
      <c r="D37" s="332">
        <v>-5890</v>
      </c>
      <c r="E37" s="191"/>
      <c r="F37" s="191"/>
    </row>
    <row r="38" spans="1:6" ht="12">
      <c r="A38" s="170" t="s">
        <v>444</v>
      </c>
      <c r="B38" s="192" t="s">
        <v>445</v>
      </c>
      <c r="C38" s="332"/>
      <c r="D38" s="332"/>
      <c r="E38" s="191"/>
      <c r="F38" s="191"/>
    </row>
    <row r="39" spans="1:6" ht="12">
      <c r="A39" s="170" t="s">
        <v>446</v>
      </c>
      <c r="B39" s="192" t="s">
        <v>447</v>
      </c>
      <c r="C39" s="332">
        <v>-106</v>
      </c>
      <c r="D39" s="332">
        <v>-532</v>
      </c>
      <c r="E39" s="191"/>
      <c r="F39" s="191"/>
    </row>
    <row r="40" spans="1:6" ht="12">
      <c r="A40" s="170" t="s">
        <v>448</v>
      </c>
      <c r="B40" s="192" t="s">
        <v>449</v>
      </c>
      <c r="C40" s="332"/>
      <c r="D40" s="332"/>
      <c r="E40" s="191"/>
      <c r="F40" s="191"/>
    </row>
    <row r="41" spans="1:8" ht="12">
      <c r="A41" s="170" t="s">
        <v>450</v>
      </c>
      <c r="B41" s="192" t="s">
        <v>451</v>
      </c>
      <c r="C41" s="332">
        <v>170</v>
      </c>
      <c r="D41" s="332"/>
      <c r="E41" s="191"/>
      <c r="F41" s="191"/>
      <c r="G41" s="169"/>
      <c r="H41" s="169"/>
    </row>
    <row r="42" spans="1:8" ht="12">
      <c r="A42" s="196" t="s">
        <v>452</v>
      </c>
      <c r="B42" s="197" t="s">
        <v>453</v>
      </c>
      <c r="C42" s="190">
        <f>SUM(C34:C41)</f>
        <v>43887</v>
      </c>
      <c r="D42" s="190">
        <f>SUM(D34:D41)</f>
        <v>33151</v>
      </c>
      <c r="E42" s="191"/>
      <c r="F42" s="191"/>
      <c r="G42" s="169"/>
      <c r="H42" s="169"/>
    </row>
    <row r="43" spans="1:8" ht="12">
      <c r="A43" s="199" t="s">
        <v>454</v>
      </c>
      <c r="B43" s="197" t="s">
        <v>455</v>
      </c>
      <c r="C43" s="190">
        <f>C42+C32+C20</f>
        <v>-8190</v>
      </c>
      <c r="D43" s="190">
        <f>D42+D32+D20</f>
        <v>19253</v>
      </c>
      <c r="E43" s="191"/>
      <c r="F43" s="191"/>
      <c r="G43" s="169"/>
      <c r="H43" s="169"/>
    </row>
    <row r="44" spans="1:8" ht="12">
      <c r="A44" s="188" t="s">
        <v>456</v>
      </c>
      <c r="B44" s="198" t="s">
        <v>457</v>
      </c>
      <c r="C44" s="190">
        <v>19632</v>
      </c>
      <c r="D44" s="190">
        <v>379</v>
      </c>
      <c r="E44" s="191"/>
      <c r="F44" s="191"/>
      <c r="G44" s="169"/>
      <c r="H44" s="169"/>
    </row>
    <row r="45" spans="1:8" ht="12">
      <c r="A45" s="188" t="s">
        <v>458</v>
      </c>
      <c r="B45" s="198" t="s">
        <v>459</v>
      </c>
      <c r="C45" s="190">
        <f>C44+C43</f>
        <v>11442</v>
      </c>
      <c r="D45" s="190">
        <f>D44+D43</f>
        <v>19632</v>
      </c>
      <c r="E45" s="191"/>
      <c r="F45" s="191"/>
      <c r="G45" s="169"/>
      <c r="H45" s="169"/>
    </row>
    <row r="46" spans="1:8" ht="12">
      <c r="A46" s="170" t="s">
        <v>460</v>
      </c>
      <c r="B46" s="198" t="s">
        <v>461</v>
      </c>
      <c r="C46" s="334">
        <v>614</v>
      </c>
      <c r="D46" s="334">
        <v>5955</v>
      </c>
      <c r="E46" s="191"/>
      <c r="F46" s="191"/>
      <c r="G46" s="169"/>
      <c r="H46" s="169"/>
    </row>
    <row r="47" spans="1:8" ht="12">
      <c r="A47" s="170" t="s">
        <v>462</v>
      </c>
      <c r="B47" s="198" t="s">
        <v>463</v>
      </c>
      <c r="C47" s="334">
        <v>10828</v>
      </c>
      <c r="D47" s="334">
        <v>13677</v>
      </c>
      <c r="G47" s="169"/>
      <c r="H47" s="169"/>
    </row>
    <row r="48" spans="1:8" ht="12">
      <c r="A48" s="191"/>
      <c r="B48" s="172"/>
      <c r="C48" s="200"/>
      <c r="D48" s="200"/>
      <c r="G48" s="169"/>
      <c r="H48" s="169"/>
    </row>
    <row r="49" spans="1:8" ht="12">
      <c r="A49" s="191"/>
      <c r="B49" s="172"/>
      <c r="C49" s="200"/>
      <c r="D49" s="200"/>
      <c r="G49" s="169"/>
      <c r="H49" s="169"/>
    </row>
    <row r="50" spans="1:8" ht="12">
      <c r="A50" s="201" t="s">
        <v>547</v>
      </c>
      <c r="B50" s="172"/>
      <c r="C50" s="200"/>
      <c r="D50" s="200"/>
      <c r="G50" s="169"/>
      <c r="H50" s="169"/>
    </row>
    <row r="51" spans="1:8" ht="12">
      <c r="A51" s="191"/>
      <c r="B51" s="172"/>
      <c r="C51" s="200"/>
      <c r="D51" s="200"/>
      <c r="G51" s="169"/>
      <c r="H51" s="169"/>
    </row>
    <row r="52" spans="1:8" ht="12">
      <c r="A52" s="278" t="s">
        <v>533</v>
      </c>
      <c r="B52" s="279" t="s">
        <v>534</v>
      </c>
      <c r="D52" s="202"/>
      <c r="E52" s="203"/>
      <c r="G52" s="169"/>
      <c r="H52" s="169"/>
    </row>
    <row r="53" spans="1:8" ht="12">
      <c r="A53" s="182" t="s">
        <v>535</v>
      </c>
      <c r="B53" s="172"/>
      <c r="C53" s="282" t="s">
        <v>536</v>
      </c>
      <c r="G53" s="169"/>
      <c r="H53" s="169"/>
    </row>
    <row r="54" spans="7:8" ht="12">
      <c r="G54" s="169"/>
      <c r="H54" s="169"/>
    </row>
    <row r="55" spans="7:8" ht="12">
      <c r="G55" s="169"/>
      <c r="H55" s="169"/>
    </row>
    <row r="56" spans="7:8" ht="12">
      <c r="G56" s="169"/>
      <c r="H56" s="169"/>
    </row>
    <row r="57" spans="7:8" ht="12">
      <c r="G57" s="169"/>
      <c r="H57" s="169"/>
    </row>
    <row r="58" spans="7:8" ht="12">
      <c r="G58" s="169"/>
      <c r="H58" s="169"/>
    </row>
    <row r="59" spans="7:8" ht="12">
      <c r="G59" s="169"/>
      <c r="H59" s="169"/>
    </row>
    <row r="60" spans="7:8" ht="12">
      <c r="G60" s="169"/>
      <c r="H60" s="169"/>
    </row>
    <row r="61" spans="7:8" ht="12">
      <c r="G61" s="169"/>
      <c r="H61" s="169"/>
    </row>
    <row r="62" spans="7:8" ht="12">
      <c r="G62" s="169"/>
      <c r="H62" s="169"/>
    </row>
    <row r="63" spans="7:8" ht="12">
      <c r="G63" s="169"/>
      <c r="H63" s="169"/>
    </row>
    <row r="64" spans="7:8" ht="12">
      <c r="G64" s="169"/>
      <c r="H64" s="169"/>
    </row>
    <row r="65" spans="7:8" ht="12">
      <c r="G65" s="169"/>
      <c r="H65" s="169"/>
    </row>
    <row r="66" spans="7:8" ht="12">
      <c r="G66" s="169"/>
      <c r="H66" s="169"/>
    </row>
    <row r="67" spans="7:8" ht="12">
      <c r="G67" s="169"/>
      <c r="H67" s="169"/>
    </row>
    <row r="68" spans="7:8" ht="12">
      <c r="G68" s="169"/>
      <c r="H68" s="169"/>
    </row>
    <row r="69" spans="7:8" ht="12">
      <c r="G69" s="169"/>
      <c r="H69" s="169"/>
    </row>
    <row r="70" spans="7:8" ht="12">
      <c r="G70" s="169"/>
      <c r="H70" s="169"/>
    </row>
    <row r="71" spans="7:8" ht="12">
      <c r="G71" s="169"/>
      <c r="H71" s="169"/>
    </row>
    <row r="72" spans="7:8" ht="12">
      <c r="G72" s="169"/>
      <c r="H72" s="169"/>
    </row>
    <row r="73" spans="7:8" ht="12">
      <c r="G73" s="169"/>
      <c r="H73" s="169"/>
    </row>
    <row r="74" spans="7:8" ht="12">
      <c r="G74" s="169"/>
      <c r="H74" s="169"/>
    </row>
    <row r="75" spans="7:8" ht="12">
      <c r="G75" s="169"/>
      <c r="H75" s="169"/>
    </row>
    <row r="76" spans="7:8" ht="12">
      <c r="G76" s="169"/>
      <c r="H76" s="169"/>
    </row>
    <row r="77" spans="7:8" ht="12">
      <c r="G77" s="169"/>
      <c r="H77" s="169"/>
    </row>
    <row r="78" spans="7:8" ht="12">
      <c r="G78" s="169"/>
      <c r="H78" s="169"/>
    </row>
    <row r="79" spans="7:8" ht="12">
      <c r="G79" s="169"/>
      <c r="H79" s="169"/>
    </row>
    <row r="80" spans="7:8" ht="12">
      <c r="G80" s="169"/>
      <c r="H80" s="169"/>
    </row>
    <row r="81" spans="7:8" ht="12">
      <c r="G81" s="169"/>
      <c r="H81" s="169"/>
    </row>
    <row r="82" spans="7:8" ht="12">
      <c r="G82" s="169"/>
      <c r="H82" s="169"/>
    </row>
    <row r="83" spans="7:8" ht="12">
      <c r="G83" s="169"/>
      <c r="H83" s="169"/>
    </row>
    <row r="84" spans="7:8" ht="12">
      <c r="G84" s="169"/>
      <c r="H84" s="169"/>
    </row>
    <row r="85" spans="7:8" ht="12">
      <c r="G85" s="169"/>
      <c r="H85" s="169"/>
    </row>
    <row r="86" spans="7:8" ht="12">
      <c r="G86" s="169"/>
      <c r="H86" s="169"/>
    </row>
    <row r="87" spans="7:8" ht="12">
      <c r="G87" s="169"/>
      <c r="H87" s="169"/>
    </row>
    <row r="88" spans="7:8" ht="12">
      <c r="G88" s="169"/>
      <c r="H88" s="169"/>
    </row>
    <row r="89" spans="7:8" ht="12">
      <c r="G89" s="169"/>
      <c r="H89" s="169"/>
    </row>
    <row r="90" spans="7:8" ht="12">
      <c r="G90" s="169"/>
      <c r="H90" s="169"/>
    </row>
    <row r="91" spans="7:8" ht="12">
      <c r="G91" s="169"/>
      <c r="H91" s="169"/>
    </row>
    <row r="92" spans="7:8" ht="12">
      <c r="G92" s="169"/>
      <c r="H92" s="169"/>
    </row>
    <row r="93" spans="7:8" ht="12">
      <c r="G93" s="169"/>
      <c r="H93" s="169"/>
    </row>
    <row r="94" spans="7:8" ht="12">
      <c r="G94" s="169"/>
      <c r="H94" s="169"/>
    </row>
    <row r="95" spans="7:8" ht="12">
      <c r="G95" s="169"/>
      <c r="H95" s="169"/>
    </row>
    <row r="96" spans="7:8" ht="12">
      <c r="G96" s="169"/>
      <c r="H96" s="169"/>
    </row>
    <row r="97" spans="7:8" ht="12">
      <c r="G97" s="169"/>
      <c r="H97" s="169"/>
    </row>
    <row r="98" spans="7:8" ht="12">
      <c r="G98" s="169"/>
      <c r="H98" s="169"/>
    </row>
    <row r="99" spans="7:8" ht="12">
      <c r="G99" s="169"/>
      <c r="H99" s="169"/>
    </row>
    <row r="100" spans="7:8" ht="12">
      <c r="G100" s="169"/>
      <c r="H100" s="169"/>
    </row>
    <row r="101" spans="7:8" ht="12">
      <c r="G101" s="169"/>
      <c r="H101" s="169"/>
    </row>
    <row r="102" spans="7:8" ht="12">
      <c r="G102" s="169"/>
      <c r="H102" s="169"/>
    </row>
    <row r="103" spans="7:8" ht="12">
      <c r="G103" s="169"/>
      <c r="H103" s="169"/>
    </row>
    <row r="104" spans="7:8" ht="12">
      <c r="G104" s="169"/>
      <c r="H104" s="169"/>
    </row>
    <row r="105" spans="7:8" ht="12">
      <c r="G105" s="169"/>
      <c r="H105" s="169"/>
    </row>
  </sheetData>
  <autoFilter ref="A8:D8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SheetLayoutView="100" workbookViewId="0" topLeftCell="A4">
      <selection activeCell="A46" sqref="A46"/>
    </sheetView>
  </sheetViews>
  <sheetFormatPr defaultColWidth="8.796875" defaultRowHeight="15"/>
  <cols>
    <col min="1" max="1" width="36.3984375" style="273" customWidth="1"/>
    <col min="2" max="2" width="6.19921875" style="274" customWidth="1"/>
    <col min="3" max="3" width="6.8984375" style="254" customWidth="1"/>
    <col min="4" max="4" width="9" style="254" customWidth="1"/>
    <col min="5" max="5" width="6.5" style="254" customWidth="1"/>
    <col min="6" max="6" width="5.59765625" style="254" customWidth="1"/>
    <col min="7" max="7" width="7.19921875" style="254" customWidth="1"/>
    <col min="8" max="8" width="5.59765625" style="254" customWidth="1"/>
    <col min="9" max="9" width="6.19921875" style="254" customWidth="1"/>
    <col min="10" max="10" width="6" style="254" customWidth="1"/>
    <col min="11" max="11" width="8.3984375" style="254" customWidth="1"/>
    <col min="12" max="12" width="9.59765625" style="254" customWidth="1"/>
    <col min="13" max="13" width="11.8984375" style="254" customWidth="1"/>
    <col min="14" max="14" width="8.19921875" style="254" customWidth="1"/>
    <col min="15" max="16384" width="9" style="254" customWidth="1"/>
  </cols>
  <sheetData>
    <row r="1" spans="1:14" s="208" customFormat="1" ht="24">
      <c r="A1" s="204" t="s">
        <v>464</v>
      </c>
      <c r="B1" s="205"/>
      <c r="C1" s="206"/>
      <c r="D1" s="206"/>
      <c r="E1" s="206"/>
      <c r="F1" s="206"/>
      <c r="G1" s="206"/>
      <c r="H1" s="206"/>
      <c r="I1" s="206"/>
      <c r="J1" s="206"/>
      <c r="K1" s="207"/>
      <c r="L1" s="207"/>
      <c r="M1" s="207"/>
      <c r="N1" s="207"/>
    </row>
    <row r="2" spans="1:14" s="208" customFormat="1" ht="12">
      <c r="A2" s="204"/>
      <c r="B2" s="205"/>
      <c r="C2" s="206"/>
      <c r="D2" s="206"/>
      <c r="E2" s="206"/>
      <c r="F2" s="206"/>
      <c r="G2" s="206"/>
      <c r="H2" s="206"/>
      <c r="I2" s="206"/>
      <c r="J2" s="206"/>
      <c r="K2" s="207"/>
      <c r="L2" s="207"/>
      <c r="M2" s="207"/>
      <c r="N2" s="207"/>
    </row>
    <row r="3" spans="1:14" s="208" customFormat="1" ht="33" customHeight="1">
      <c r="A3" s="98" t="s">
        <v>537</v>
      </c>
      <c r="B3" s="209"/>
      <c r="C3" s="206"/>
      <c r="D3" s="206"/>
      <c r="E3" s="206"/>
      <c r="F3" s="206"/>
      <c r="G3" s="206"/>
      <c r="H3" s="206"/>
      <c r="I3" s="206"/>
      <c r="J3" s="206"/>
      <c r="K3" s="207"/>
      <c r="L3" s="350" t="s">
        <v>530</v>
      </c>
      <c r="M3" s="350"/>
      <c r="N3" s="207"/>
    </row>
    <row r="4" spans="1:15" s="208" customFormat="1" ht="13.5" customHeight="1">
      <c r="A4" s="98" t="s">
        <v>541</v>
      </c>
      <c r="B4" s="209"/>
      <c r="C4" s="210"/>
      <c r="D4" s="210"/>
      <c r="E4" s="210"/>
      <c r="F4" s="210"/>
      <c r="G4" s="210"/>
      <c r="H4" s="210"/>
      <c r="I4" s="210"/>
      <c r="J4" s="210"/>
      <c r="K4" s="211"/>
      <c r="L4" s="212" t="s">
        <v>531</v>
      </c>
      <c r="M4" s="212"/>
      <c r="N4" s="213"/>
      <c r="O4" s="214"/>
    </row>
    <row r="5" spans="1:14" s="208" customFormat="1" ht="12.75" customHeight="1">
      <c r="A5" s="98" t="s">
        <v>544</v>
      </c>
      <c r="B5" s="209"/>
      <c r="C5" s="215"/>
      <c r="D5" s="215"/>
      <c r="E5" s="215"/>
      <c r="F5" s="215"/>
      <c r="G5" s="215"/>
      <c r="H5" s="215"/>
      <c r="I5" s="215"/>
      <c r="J5" s="215"/>
      <c r="K5" s="216"/>
      <c r="L5" s="217"/>
      <c r="M5" s="218" t="s">
        <v>4</v>
      </c>
      <c r="N5" s="217"/>
    </row>
    <row r="6" spans="1:14" s="228" customFormat="1" ht="21.75" customHeight="1">
      <c r="A6" s="219"/>
      <c r="B6" s="220"/>
      <c r="C6" s="221"/>
      <c r="D6" s="222" t="s">
        <v>465</v>
      </c>
      <c r="E6" s="223"/>
      <c r="F6" s="223"/>
      <c r="G6" s="223"/>
      <c r="H6" s="223"/>
      <c r="I6" s="223" t="s">
        <v>466</v>
      </c>
      <c r="J6" s="224"/>
      <c r="K6" s="225"/>
      <c r="L6" s="221"/>
      <c r="M6" s="226"/>
      <c r="N6" s="227"/>
    </row>
    <row r="7" spans="1:14" s="228" customFormat="1" ht="60">
      <c r="A7" s="229" t="s">
        <v>467</v>
      </c>
      <c r="B7" s="230" t="s">
        <v>468</v>
      </c>
      <c r="C7" s="231" t="s">
        <v>469</v>
      </c>
      <c r="D7" s="232" t="s">
        <v>470</v>
      </c>
      <c r="E7" s="221" t="s">
        <v>471</v>
      </c>
      <c r="F7" s="223" t="s">
        <v>472</v>
      </c>
      <c r="G7" s="223"/>
      <c r="H7" s="223"/>
      <c r="I7" s="221" t="s">
        <v>473</v>
      </c>
      <c r="J7" s="233" t="s">
        <v>474</v>
      </c>
      <c r="K7" s="231" t="s">
        <v>475</v>
      </c>
      <c r="L7" s="231" t="s">
        <v>476</v>
      </c>
      <c r="M7" s="234" t="s">
        <v>477</v>
      </c>
      <c r="N7" s="227"/>
    </row>
    <row r="8" spans="1:14" s="228" customFormat="1" ht="54" customHeight="1">
      <c r="A8" s="235"/>
      <c r="B8" s="236"/>
      <c r="C8" s="237"/>
      <c r="D8" s="238"/>
      <c r="E8" s="237"/>
      <c r="F8" s="239" t="s">
        <v>478</v>
      </c>
      <c r="G8" s="239" t="s">
        <v>479</v>
      </c>
      <c r="H8" s="239" t="s">
        <v>480</v>
      </c>
      <c r="I8" s="237"/>
      <c r="J8" s="240"/>
      <c r="K8" s="237"/>
      <c r="L8" s="237"/>
      <c r="M8" s="241"/>
      <c r="N8" s="227"/>
    </row>
    <row r="9" spans="1:14" s="228" customFormat="1" ht="12" customHeight="1">
      <c r="A9" s="239" t="s">
        <v>12</v>
      </c>
      <c r="B9" s="242"/>
      <c r="C9" s="243">
        <v>1</v>
      </c>
      <c r="D9" s="239">
        <v>2</v>
      </c>
      <c r="E9" s="239">
        <v>3</v>
      </c>
      <c r="F9" s="239">
        <v>4</v>
      </c>
      <c r="G9" s="239">
        <v>5</v>
      </c>
      <c r="H9" s="239">
        <v>6</v>
      </c>
      <c r="I9" s="239">
        <v>7</v>
      </c>
      <c r="J9" s="239">
        <v>8</v>
      </c>
      <c r="K9" s="243">
        <v>9</v>
      </c>
      <c r="L9" s="243">
        <v>10</v>
      </c>
      <c r="M9" s="244">
        <v>11</v>
      </c>
      <c r="N9" s="245"/>
    </row>
    <row r="10" spans="1:14" s="228" customFormat="1" ht="12" customHeight="1">
      <c r="A10" s="239" t="s">
        <v>481</v>
      </c>
      <c r="B10" s="246"/>
      <c r="C10" s="247" t="s">
        <v>45</v>
      </c>
      <c r="D10" s="247" t="s">
        <v>45</v>
      </c>
      <c r="E10" s="248" t="s">
        <v>56</v>
      </c>
      <c r="F10" s="248" t="s">
        <v>63</v>
      </c>
      <c r="G10" s="248" t="s">
        <v>67</v>
      </c>
      <c r="H10" s="248" t="s">
        <v>71</v>
      </c>
      <c r="I10" s="248" t="s">
        <v>84</v>
      </c>
      <c r="J10" s="248" t="s">
        <v>87</v>
      </c>
      <c r="K10" s="249" t="s">
        <v>482</v>
      </c>
      <c r="L10" s="248" t="s">
        <v>110</v>
      </c>
      <c r="M10" s="250" t="s">
        <v>118</v>
      </c>
      <c r="N10" s="245"/>
    </row>
    <row r="11" spans="1:23" ht="15.75" customHeight="1">
      <c r="A11" s="251" t="s">
        <v>483</v>
      </c>
      <c r="B11" s="246" t="s">
        <v>484</v>
      </c>
      <c r="C11" s="335">
        <f>'справка №1-БАЛАНС'!H17</f>
        <v>6658</v>
      </c>
      <c r="D11" s="335">
        <f>'справка №1-БАЛАНС'!H19</f>
        <v>0</v>
      </c>
      <c r="E11" s="335">
        <f>'справка №1-БАЛАНС'!H20</f>
        <v>6545</v>
      </c>
      <c r="F11" s="335">
        <f>'справка №1-БАЛАНС'!H22</f>
        <v>11791</v>
      </c>
      <c r="G11" s="335">
        <f>'справка №1-БАЛАНС'!H23</f>
        <v>0</v>
      </c>
      <c r="H11" s="336">
        <v>0</v>
      </c>
      <c r="I11" s="335">
        <v>1000</v>
      </c>
      <c r="J11" s="335"/>
      <c r="K11" s="336"/>
      <c r="L11" s="337">
        <f>SUM(C11:K11)</f>
        <v>25994</v>
      </c>
      <c r="M11" s="335">
        <f>'справка №1-БАЛАНС'!H39</f>
        <v>0</v>
      </c>
      <c r="N11" s="25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51" t="s">
        <v>485</v>
      </c>
      <c r="B12" s="246" t="s">
        <v>486</v>
      </c>
      <c r="C12" s="338">
        <f>C13+C14</f>
        <v>0</v>
      </c>
      <c r="D12" s="338">
        <f aca="true" t="shared" si="0" ref="D12:M12">D13+D14</f>
        <v>0</v>
      </c>
      <c r="E12" s="338">
        <f t="shared" si="0"/>
        <v>0</v>
      </c>
      <c r="F12" s="338">
        <f t="shared" si="0"/>
        <v>0</v>
      </c>
      <c r="G12" s="338">
        <f t="shared" si="0"/>
        <v>0</v>
      </c>
      <c r="H12" s="338">
        <f t="shared" si="0"/>
        <v>0</v>
      </c>
      <c r="I12" s="338">
        <f t="shared" si="0"/>
        <v>0</v>
      </c>
      <c r="J12" s="338">
        <f t="shared" si="0"/>
        <v>0</v>
      </c>
      <c r="K12" s="338">
        <f t="shared" si="0"/>
        <v>0</v>
      </c>
      <c r="L12" s="337">
        <f aca="true" t="shared" si="1" ref="L12:L32">SUM(C12:K12)</f>
        <v>0</v>
      </c>
      <c r="M12" s="338">
        <f t="shared" si="0"/>
        <v>0</v>
      </c>
      <c r="N12" s="255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56" t="s">
        <v>487</v>
      </c>
      <c r="B13" s="248" t="s">
        <v>488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7">
        <f t="shared" si="1"/>
        <v>0</v>
      </c>
      <c r="M13" s="336"/>
      <c r="N13" s="257"/>
    </row>
    <row r="14" spans="1:14" ht="12" customHeight="1">
      <c r="A14" s="256" t="s">
        <v>489</v>
      </c>
      <c r="B14" s="248" t="s">
        <v>490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7">
        <f t="shared" si="1"/>
        <v>0</v>
      </c>
      <c r="M14" s="336"/>
      <c r="N14" s="257"/>
    </row>
    <row r="15" spans="1:23" ht="12">
      <c r="A15" s="251" t="s">
        <v>491</v>
      </c>
      <c r="B15" s="246" t="s">
        <v>492</v>
      </c>
      <c r="C15" s="339">
        <f>C11+C12</f>
        <v>6658</v>
      </c>
      <c r="D15" s="339">
        <f aca="true" t="shared" si="2" ref="D15:M15">D11+D12</f>
        <v>0</v>
      </c>
      <c r="E15" s="339">
        <f t="shared" si="2"/>
        <v>6545</v>
      </c>
      <c r="F15" s="339">
        <f t="shared" si="2"/>
        <v>11791</v>
      </c>
      <c r="G15" s="339">
        <f t="shared" si="2"/>
        <v>0</v>
      </c>
      <c r="H15" s="339">
        <f t="shared" si="2"/>
        <v>0</v>
      </c>
      <c r="I15" s="339">
        <f t="shared" si="2"/>
        <v>1000</v>
      </c>
      <c r="J15" s="339">
        <f t="shared" si="2"/>
        <v>0</v>
      </c>
      <c r="K15" s="339">
        <f t="shared" si="2"/>
        <v>0</v>
      </c>
      <c r="L15" s="337">
        <f t="shared" si="1"/>
        <v>25994</v>
      </c>
      <c r="M15" s="339">
        <f t="shared" si="2"/>
        <v>0</v>
      </c>
      <c r="N15" s="255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51" t="s">
        <v>493</v>
      </c>
      <c r="B16" s="258" t="s">
        <v>494</v>
      </c>
      <c r="C16" s="340"/>
      <c r="D16" s="341"/>
      <c r="E16" s="341"/>
      <c r="F16" s="341"/>
      <c r="G16" s="341"/>
      <c r="H16" s="342"/>
      <c r="I16" s="343">
        <f>+'справка №1-БАЛАНС'!G31</f>
        <v>2090</v>
      </c>
      <c r="J16" s="344">
        <f>+'справка №1-БАЛАНС'!G32</f>
        <v>0</v>
      </c>
      <c r="K16" s="336"/>
      <c r="L16" s="337">
        <f t="shared" si="1"/>
        <v>2090</v>
      </c>
      <c r="M16" s="336"/>
      <c r="N16" s="255"/>
      <c r="O16" s="253"/>
      <c r="P16" s="253"/>
      <c r="Q16" s="253"/>
      <c r="R16" s="253"/>
      <c r="S16" s="253"/>
      <c r="T16" s="253"/>
    </row>
    <row r="17" spans="1:23" ht="12.75" customHeight="1">
      <c r="A17" s="256" t="s">
        <v>495</v>
      </c>
      <c r="B17" s="248" t="s">
        <v>496</v>
      </c>
      <c r="C17" s="345">
        <f>C18+C19</f>
        <v>0</v>
      </c>
      <c r="D17" s="345">
        <f aca="true" t="shared" si="3" ref="D17:K17">D18+D19</f>
        <v>0</v>
      </c>
      <c r="E17" s="345">
        <f t="shared" si="3"/>
        <v>0</v>
      </c>
      <c r="F17" s="345">
        <f t="shared" si="3"/>
        <v>3402</v>
      </c>
      <c r="G17" s="345">
        <f t="shared" si="3"/>
        <v>0</v>
      </c>
      <c r="H17" s="345">
        <f t="shared" si="3"/>
        <v>0</v>
      </c>
      <c r="I17" s="345">
        <f t="shared" si="3"/>
        <v>-3402</v>
      </c>
      <c r="J17" s="345">
        <f>J18+J19</f>
        <v>0</v>
      </c>
      <c r="K17" s="345">
        <f t="shared" si="3"/>
        <v>0</v>
      </c>
      <c r="L17" s="337">
        <f t="shared" si="1"/>
        <v>0</v>
      </c>
      <c r="M17" s="345">
        <f>M18+M19</f>
        <v>0</v>
      </c>
      <c r="N17" s="255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259" t="s">
        <v>497</v>
      </c>
      <c r="B18" s="260" t="s">
        <v>498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7">
        <f t="shared" si="1"/>
        <v>0</v>
      </c>
      <c r="M18" s="336"/>
      <c r="N18" s="257"/>
    </row>
    <row r="19" spans="1:14" ht="12" customHeight="1">
      <c r="A19" s="259" t="s">
        <v>499</v>
      </c>
      <c r="B19" s="260" t="s">
        <v>500</v>
      </c>
      <c r="C19" s="336"/>
      <c r="D19" s="336"/>
      <c r="E19" s="336"/>
      <c r="F19" s="336">
        <v>3402</v>
      </c>
      <c r="G19" s="336"/>
      <c r="H19" s="336"/>
      <c r="I19" s="336">
        <v>-3402</v>
      </c>
      <c r="J19" s="336"/>
      <c r="K19" s="336"/>
      <c r="L19" s="337">
        <f t="shared" si="1"/>
        <v>0</v>
      </c>
      <c r="M19" s="336"/>
      <c r="N19" s="257"/>
    </row>
    <row r="20" spans="1:14" ht="12.75" customHeight="1">
      <c r="A20" s="256" t="s">
        <v>501</v>
      </c>
      <c r="B20" s="248" t="s">
        <v>502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7">
        <f t="shared" si="1"/>
        <v>0</v>
      </c>
      <c r="M20" s="336"/>
      <c r="N20" s="257"/>
    </row>
    <row r="21" spans="1:23" ht="23.25" customHeight="1">
      <c r="A21" s="256" t="s">
        <v>503</v>
      </c>
      <c r="B21" s="248" t="s">
        <v>504</v>
      </c>
      <c r="C21" s="338">
        <f>C22-C23</f>
        <v>0</v>
      </c>
      <c r="D21" s="338">
        <f aca="true" t="shared" si="4" ref="D21:M21">D22-D23</f>
        <v>0</v>
      </c>
      <c r="E21" s="338">
        <f t="shared" si="4"/>
        <v>0</v>
      </c>
      <c r="F21" s="338">
        <f t="shared" si="4"/>
        <v>0</v>
      </c>
      <c r="G21" s="338">
        <f t="shared" si="4"/>
        <v>0</v>
      </c>
      <c r="H21" s="338">
        <f t="shared" si="4"/>
        <v>0</v>
      </c>
      <c r="I21" s="338">
        <f t="shared" si="4"/>
        <v>0</v>
      </c>
      <c r="J21" s="338">
        <f t="shared" si="4"/>
        <v>0</v>
      </c>
      <c r="K21" s="338">
        <f t="shared" si="4"/>
        <v>0</v>
      </c>
      <c r="L21" s="337">
        <f t="shared" si="1"/>
        <v>0</v>
      </c>
      <c r="M21" s="338">
        <f t="shared" si="4"/>
        <v>0</v>
      </c>
      <c r="N21" s="255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56" t="s">
        <v>505</v>
      </c>
      <c r="B22" s="248" t="s">
        <v>506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37">
        <f t="shared" si="1"/>
        <v>0</v>
      </c>
      <c r="M22" s="346"/>
      <c r="N22" s="257"/>
    </row>
    <row r="23" spans="1:14" ht="12">
      <c r="A23" s="256" t="s">
        <v>507</v>
      </c>
      <c r="B23" s="248" t="s">
        <v>508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37">
        <f t="shared" si="1"/>
        <v>0</v>
      </c>
      <c r="M23" s="346"/>
      <c r="N23" s="257"/>
    </row>
    <row r="24" spans="1:23" ht="22.5" customHeight="1">
      <c r="A24" s="256" t="s">
        <v>509</v>
      </c>
      <c r="B24" s="248" t="s">
        <v>510</v>
      </c>
      <c r="C24" s="338">
        <f>C25-C26</f>
        <v>0</v>
      </c>
      <c r="D24" s="338">
        <f aca="true" t="shared" si="5" ref="D24:M24">D25-D26</f>
        <v>0</v>
      </c>
      <c r="E24" s="338">
        <f t="shared" si="5"/>
        <v>28</v>
      </c>
      <c r="F24" s="338">
        <f t="shared" si="5"/>
        <v>0</v>
      </c>
      <c r="G24" s="338">
        <f t="shared" si="5"/>
        <v>0</v>
      </c>
      <c r="H24" s="338">
        <f t="shared" si="5"/>
        <v>0</v>
      </c>
      <c r="I24" s="338">
        <f t="shared" si="5"/>
        <v>0</v>
      </c>
      <c r="J24" s="338">
        <f t="shared" si="5"/>
        <v>0</v>
      </c>
      <c r="K24" s="338">
        <f t="shared" si="5"/>
        <v>0</v>
      </c>
      <c r="L24" s="337">
        <f t="shared" si="1"/>
        <v>28</v>
      </c>
      <c r="M24" s="338">
        <f t="shared" si="5"/>
        <v>0</v>
      </c>
      <c r="N24" s="255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56" t="s">
        <v>505</v>
      </c>
      <c r="B25" s="248" t="s">
        <v>511</v>
      </c>
      <c r="C25" s="346"/>
      <c r="D25" s="346"/>
      <c r="E25" s="346">
        <v>28</v>
      </c>
      <c r="F25" s="346"/>
      <c r="G25" s="346"/>
      <c r="H25" s="346"/>
      <c r="I25" s="346"/>
      <c r="J25" s="346"/>
      <c r="K25" s="346"/>
      <c r="L25" s="337">
        <f t="shared" si="1"/>
        <v>28</v>
      </c>
      <c r="M25" s="346"/>
      <c r="N25" s="257"/>
    </row>
    <row r="26" spans="1:14" ht="12">
      <c r="A26" s="256" t="s">
        <v>507</v>
      </c>
      <c r="B26" s="248" t="s">
        <v>512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37">
        <f t="shared" si="1"/>
        <v>0</v>
      </c>
      <c r="M26" s="346"/>
      <c r="N26" s="257"/>
    </row>
    <row r="27" spans="1:14" ht="12">
      <c r="A27" s="256" t="s">
        <v>513</v>
      </c>
      <c r="B27" s="248" t="s">
        <v>514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7">
        <f t="shared" si="1"/>
        <v>0</v>
      </c>
      <c r="M27" s="336"/>
      <c r="N27" s="257"/>
    </row>
    <row r="28" spans="1:14" ht="12">
      <c r="A28" s="256" t="s">
        <v>515</v>
      </c>
      <c r="B28" s="248" t="s">
        <v>516</v>
      </c>
      <c r="C28" s="336">
        <v>25097</v>
      </c>
      <c r="D28" s="336"/>
      <c r="E28" s="336">
        <v>-488</v>
      </c>
      <c r="F28" s="336"/>
      <c r="G28" s="336"/>
      <c r="H28" s="336"/>
      <c r="I28" s="336">
        <v>488</v>
      </c>
      <c r="J28" s="336"/>
      <c r="K28" s="336"/>
      <c r="L28" s="337">
        <f t="shared" si="1"/>
        <v>25097</v>
      </c>
      <c r="M28" s="336"/>
      <c r="N28" s="257"/>
    </row>
    <row r="29" spans="1:23" ht="14.25" customHeight="1">
      <c r="A29" s="251" t="s">
        <v>517</v>
      </c>
      <c r="B29" s="246" t="s">
        <v>518</v>
      </c>
      <c r="C29" s="338">
        <f>C11+C17+C20+C21+C24+C28+C27+C16</f>
        <v>31755</v>
      </c>
      <c r="D29" s="338">
        <f aca="true" t="shared" si="6" ref="D29:K29">D11+D17+D20+D21+D24+D28+D27+D16</f>
        <v>0</v>
      </c>
      <c r="E29" s="338">
        <f t="shared" si="6"/>
        <v>6085</v>
      </c>
      <c r="F29" s="338">
        <f t="shared" si="6"/>
        <v>15193</v>
      </c>
      <c r="G29" s="338">
        <f t="shared" si="6"/>
        <v>0</v>
      </c>
      <c r="H29" s="338">
        <f t="shared" si="6"/>
        <v>0</v>
      </c>
      <c r="I29" s="338">
        <f>I11+I17+I20+I21+I24+I28+I27+I16+I12</f>
        <v>176</v>
      </c>
      <c r="J29" s="338">
        <f>J11+J17+J20+J21+J24+J28+J27+J16</f>
        <v>0</v>
      </c>
      <c r="K29" s="338">
        <f t="shared" si="6"/>
        <v>0</v>
      </c>
      <c r="L29" s="337">
        <f t="shared" si="1"/>
        <v>53209</v>
      </c>
      <c r="M29" s="338">
        <f>M11+M17+M20+M21+M24+M28+M27+M16</f>
        <v>0</v>
      </c>
      <c r="N29" s="255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56" t="s">
        <v>519</v>
      </c>
      <c r="B30" s="248" t="s">
        <v>520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7">
        <f t="shared" si="1"/>
        <v>0</v>
      </c>
      <c r="M30" s="336"/>
      <c r="N30" s="257"/>
    </row>
    <row r="31" spans="1:14" ht="24" customHeight="1">
      <c r="A31" s="256" t="s">
        <v>521</v>
      </c>
      <c r="B31" s="248" t="s">
        <v>522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7">
        <f t="shared" si="1"/>
        <v>0</v>
      </c>
      <c r="M31" s="336"/>
      <c r="N31" s="257"/>
    </row>
    <row r="32" spans="1:23" ht="23.25" customHeight="1">
      <c r="A32" s="251" t="s">
        <v>523</v>
      </c>
      <c r="B32" s="246" t="s">
        <v>524</v>
      </c>
      <c r="C32" s="338">
        <f aca="true" t="shared" si="7" ref="C32:K32">C29+C30+C31</f>
        <v>31755</v>
      </c>
      <c r="D32" s="338">
        <f t="shared" si="7"/>
        <v>0</v>
      </c>
      <c r="E32" s="338">
        <f t="shared" si="7"/>
        <v>6085</v>
      </c>
      <c r="F32" s="338">
        <f t="shared" si="7"/>
        <v>15193</v>
      </c>
      <c r="G32" s="338">
        <f t="shared" si="7"/>
        <v>0</v>
      </c>
      <c r="H32" s="338">
        <f t="shared" si="7"/>
        <v>0</v>
      </c>
      <c r="I32" s="338">
        <f t="shared" si="7"/>
        <v>176</v>
      </c>
      <c r="J32" s="338">
        <f t="shared" si="7"/>
        <v>0</v>
      </c>
      <c r="K32" s="338">
        <f t="shared" si="7"/>
        <v>0</v>
      </c>
      <c r="L32" s="337">
        <f t="shared" si="1"/>
        <v>53209</v>
      </c>
      <c r="M32" s="338">
        <f>M29+M30+M31</f>
        <v>0</v>
      </c>
      <c r="N32" s="255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261"/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4"/>
      <c r="M33" s="264"/>
      <c r="N33" s="257"/>
    </row>
    <row r="34" spans="1:14" ht="23.25" customHeight="1">
      <c r="A34" s="261"/>
      <c r="B34" s="262"/>
      <c r="C34" s="263"/>
      <c r="D34" s="263"/>
      <c r="E34" s="263"/>
      <c r="F34" s="263"/>
      <c r="G34" s="263"/>
      <c r="H34" s="263"/>
      <c r="I34" s="263"/>
      <c r="J34" s="263"/>
      <c r="K34" s="263"/>
      <c r="L34" s="264"/>
      <c r="M34" s="265"/>
      <c r="N34" s="257"/>
    </row>
    <row r="35" spans="1:14" ht="12">
      <c r="A35" s="266" t="s">
        <v>548</v>
      </c>
      <c r="B35" s="267"/>
      <c r="C35" s="268"/>
      <c r="D35" s="268"/>
      <c r="E35" s="268"/>
      <c r="F35" s="268" t="s">
        <v>526</v>
      </c>
      <c r="G35" s="268"/>
      <c r="H35" s="268"/>
      <c r="I35" s="268"/>
      <c r="J35" s="268"/>
      <c r="K35" s="268" t="s">
        <v>525</v>
      </c>
      <c r="L35" s="268"/>
      <c r="M35" s="264"/>
      <c r="N35" s="257"/>
    </row>
    <row r="36" spans="1:13" ht="12">
      <c r="A36" s="269"/>
      <c r="B36" s="270"/>
      <c r="C36" s="271"/>
      <c r="D36" s="271"/>
      <c r="E36" s="271"/>
      <c r="F36" s="271"/>
      <c r="G36" s="283" t="s">
        <v>527</v>
      </c>
      <c r="H36" s="271"/>
      <c r="I36" s="271"/>
      <c r="J36" s="271"/>
      <c r="K36" s="271"/>
      <c r="L36" s="283" t="s">
        <v>528</v>
      </c>
      <c r="M36" s="272"/>
    </row>
    <row r="37" spans="1:13" ht="12">
      <c r="A37" s="269"/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2"/>
    </row>
    <row r="38" spans="1:13" ht="12">
      <c r="A38" s="269"/>
      <c r="B38" s="270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2"/>
    </row>
    <row r="39" spans="1:13" ht="12">
      <c r="A39" s="269"/>
      <c r="B39" s="270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2"/>
    </row>
    <row r="40" ht="12">
      <c r="M40" s="275"/>
    </row>
    <row r="41" ht="12">
      <c r="M41" s="275"/>
    </row>
    <row r="42" ht="12">
      <c r="M42" s="275"/>
    </row>
    <row r="43" ht="12">
      <c r="M43" s="275"/>
    </row>
    <row r="44" ht="12">
      <c r="M44" s="275"/>
    </row>
    <row r="45" ht="12">
      <c r="M45" s="275"/>
    </row>
    <row r="46" ht="12">
      <c r="M46" s="275"/>
    </row>
    <row r="47" ht="12">
      <c r="M47" s="275"/>
    </row>
    <row r="48" ht="12">
      <c r="M48" s="275"/>
    </row>
    <row r="49" ht="12">
      <c r="M49" s="275"/>
    </row>
    <row r="50" ht="12">
      <c r="M50" s="275"/>
    </row>
    <row r="51" ht="12">
      <c r="M51" s="275"/>
    </row>
    <row r="52" ht="12">
      <c r="M52" s="275"/>
    </row>
    <row r="53" ht="12">
      <c r="M53" s="275"/>
    </row>
    <row r="54" ht="12">
      <c r="M54" s="275"/>
    </row>
    <row r="55" ht="12">
      <c r="M55" s="275"/>
    </row>
    <row r="56" ht="12">
      <c r="M56" s="275"/>
    </row>
    <row r="57" ht="12">
      <c r="M57" s="275"/>
    </row>
    <row r="58" ht="12">
      <c r="M58" s="275"/>
    </row>
    <row r="59" ht="12">
      <c r="M59" s="275"/>
    </row>
    <row r="60" ht="12">
      <c r="M60" s="275"/>
    </row>
    <row r="61" ht="12">
      <c r="M61" s="275"/>
    </row>
    <row r="62" ht="12">
      <c r="M62" s="275"/>
    </row>
    <row r="63" ht="12">
      <c r="M63" s="275"/>
    </row>
    <row r="64" ht="12">
      <c r="M64" s="275"/>
    </row>
    <row r="65" ht="12">
      <c r="M65" s="275"/>
    </row>
    <row r="66" ht="12">
      <c r="M66" s="275"/>
    </row>
    <row r="67" ht="12">
      <c r="M67" s="275"/>
    </row>
    <row r="68" ht="12">
      <c r="M68" s="275"/>
    </row>
    <row r="69" ht="12">
      <c r="M69" s="275"/>
    </row>
    <row r="70" ht="12">
      <c r="M70" s="275"/>
    </row>
    <row r="71" ht="12">
      <c r="M71" s="275"/>
    </row>
    <row r="72" ht="12">
      <c r="M72" s="275"/>
    </row>
    <row r="73" ht="12">
      <c r="M73" s="275"/>
    </row>
    <row r="74" ht="12">
      <c r="M74" s="275"/>
    </row>
    <row r="75" ht="12">
      <c r="M75" s="275"/>
    </row>
    <row r="76" ht="12">
      <c r="M76" s="275"/>
    </row>
    <row r="77" ht="12">
      <c r="M77" s="275"/>
    </row>
    <row r="78" ht="12">
      <c r="M78" s="275"/>
    </row>
    <row r="79" ht="12">
      <c r="M79" s="275"/>
    </row>
    <row r="80" ht="12">
      <c r="M80" s="275"/>
    </row>
    <row r="81" ht="12">
      <c r="M81" s="275"/>
    </row>
    <row r="82" ht="12">
      <c r="M82" s="275"/>
    </row>
    <row r="83" ht="12">
      <c r="M83" s="275"/>
    </row>
    <row r="84" ht="12">
      <c r="M84" s="275"/>
    </row>
    <row r="85" ht="12">
      <c r="M85" s="275"/>
    </row>
    <row r="86" ht="12">
      <c r="M86" s="275"/>
    </row>
    <row r="87" ht="12">
      <c r="M87" s="275"/>
    </row>
    <row r="88" ht="12">
      <c r="M88" s="275"/>
    </row>
    <row r="89" ht="12">
      <c r="M89" s="275"/>
    </row>
    <row r="90" ht="12">
      <c r="M90" s="275"/>
    </row>
    <row r="91" ht="12">
      <c r="M91" s="275"/>
    </row>
    <row r="92" ht="12">
      <c r="M92" s="275"/>
    </row>
    <row r="93" ht="12">
      <c r="M93" s="275"/>
    </row>
    <row r="94" ht="12">
      <c r="M94" s="275"/>
    </row>
    <row r="95" ht="12">
      <c r="M95" s="275"/>
    </row>
    <row r="96" ht="12">
      <c r="M96" s="275"/>
    </row>
    <row r="97" ht="12">
      <c r="M97" s="275"/>
    </row>
    <row r="98" ht="12">
      <c r="M98" s="275"/>
    </row>
    <row r="99" ht="12">
      <c r="M99" s="275"/>
    </row>
    <row r="100" ht="12">
      <c r="M100" s="275"/>
    </row>
    <row r="101" ht="12">
      <c r="M101" s="275"/>
    </row>
    <row r="102" ht="12">
      <c r="M102" s="275"/>
    </row>
    <row r="103" ht="12">
      <c r="M103" s="275"/>
    </row>
    <row r="104" ht="12">
      <c r="M104" s="275"/>
    </row>
    <row r="105" ht="12">
      <c r="M105" s="275"/>
    </row>
    <row r="106" ht="12">
      <c r="M106" s="275"/>
    </row>
    <row r="107" ht="12">
      <c r="M107" s="275"/>
    </row>
    <row r="108" ht="12">
      <c r="M108" s="275"/>
    </row>
    <row r="109" ht="12">
      <c r="M109" s="275"/>
    </row>
    <row r="110" ht="12">
      <c r="M110" s="275"/>
    </row>
    <row r="111" ht="12">
      <c r="M111" s="275"/>
    </row>
    <row r="112" ht="12">
      <c r="M112" s="275"/>
    </row>
    <row r="113" ht="12">
      <c r="M113" s="275"/>
    </row>
    <row r="114" ht="12">
      <c r="M114" s="275"/>
    </row>
    <row r="115" ht="12">
      <c r="M115" s="275"/>
    </row>
    <row r="116" ht="12">
      <c r="M116" s="275"/>
    </row>
    <row r="117" ht="12">
      <c r="M117" s="275"/>
    </row>
    <row r="118" ht="12">
      <c r="M118" s="275"/>
    </row>
    <row r="119" ht="12">
      <c r="M119" s="275"/>
    </row>
    <row r="120" ht="12">
      <c r="M120" s="275"/>
    </row>
    <row r="121" ht="12">
      <c r="M121" s="275"/>
    </row>
    <row r="122" ht="12">
      <c r="M122" s="275"/>
    </row>
    <row r="123" ht="12">
      <c r="M123" s="275"/>
    </row>
    <row r="124" ht="12">
      <c r="M124" s="275"/>
    </row>
    <row r="125" ht="12">
      <c r="M125" s="275"/>
    </row>
    <row r="126" ht="12">
      <c r="M126" s="275"/>
    </row>
    <row r="127" ht="12">
      <c r="M127" s="275"/>
    </row>
    <row r="128" ht="12">
      <c r="M128" s="275"/>
    </row>
    <row r="129" ht="12">
      <c r="M129" s="275"/>
    </row>
    <row r="130" ht="12">
      <c r="M130" s="275"/>
    </row>
    <row r="131" ht="12">
      <c r="M131" s="275"/>
    </row>
    <row r="132" ht="12">
      <c r="M132" s="275"/>
    </row>
    <row r="133" ht="12">
      <c r="M133" s="275"/>
    </row>
    <row r="134" ht="12">
      <c r="M134" s="275"/>
    </row>
    <row r="135" ht="12">
      <c r="M135" s="275"/>
    </row>
    <row r="136" ht="12">
      <c r="M136" s="275"/>
    </row>
    <row r="137" ht="12">
      <c r="M137" s="275"/>
    </row>
    <row r="138" ht="12">
      <c r="M138" s="275"/>
    </row>
    <row r="139" ht="12">
      <c r="M139" s="275"/>
    </row>
    <row r="140" ht="12">
      <c r="M140" s="275"/>
    </row>
    <row r="141" ht="12">
      <c r="M141" s="275"/>
    </row>
    <row r="142" ht="12">
      <c r="M142" s="275"/>
    </row>
    <row r="143" ht="12">
      <c r="M143" s="275"/>
    </row>
    <row r="144" ht="12">
      <c r="M144" s="275"/>
    </row>
    <row r="145" ht="12">
      <c r="M145" s="275"/>
    </row>
    <row r="146" ht="12">
      <c r="M146" s="275"/>
    </row>
    <row r="147" ht="12">
      <c r="M147" s="275"/>
    </row>
    <row r="148" ht="12">
      <c r="M148" s="275"/>
    </row>
    <row r="149" ht="12">
      <c r="M149" s="275"/>
    </row>
    <row r="150" ht="12">
      <c r="M150" s="275"/>
    </row>
    <row r="151" ht="12">
      <c r="M151" s="275"/>
    </row>
    <row r="152" ht="12">
      <c r="M152" s="275"/>
    </row>
    <row r="153" ht="12">
      <c r="M153" s="275"/>
    </row>
    <row r="154" ht="12">
      <c r="M154" s="275"/>
    </row>
    <row r="155" ht="12">
      <c r="M155" s="275"/>
    </row>
    <row r="156" ht="12">
      <c r="M156" s="275"/>
    </row>
    <row r="157" ht="12">
      <c r="M157" s="275"/>
    </row>
    <row r="158" ht="12">
      <c r="M158" s="275"/>
    </row>
    <row r="159" ht="12">
      <c r="M159" s="275"/>
    </row>
    <row r="160" ht="12">
      <c r="M160" s="275"/>
    </row>
    <row r="161" ht="12">
      <c r="M161" s="275"/>
    </row>
    <row r="162" ht="12">
      <c r="M162" s="275"/>
    </row>
    <row r="163" ht="12">
      <c r="M163" s="275"/>
    </row>
    <row r="164" ht="12">
      <c r="M164" s="275"/>
    </row>
    <row r="165" ht="12">
      <c r="M165" s="275"/>
    </row>
    <row r="166" ht="12">
      <c r="M166" s="275"/>
    </row>
    <row r="167" ht="12">
      <c r="M167" s="275"/>
    </row>
    <row r="168" ht="12">
      <c r="M168" s="275"/>
    </row>
    <row r="169" ht="12">
      <c r="M169" s="275"/>
    </row>
    <row r="170" ht="12">
      <c r="M170" s="275"/>
    </row>
    <row r="171" ht="12">
      <c r="M171" s="275"/>
    </row>
    <row r="172" ht="12">
      <c r="M172" s="275"/>
    </row>
    <row r="173" ht="12">
      <c r="M173" s="275"/>
    </row>
    <row r="174" ht="12">
      <c r="M174" s="275"/>
    </row>
    <row r="175" ht="12">
      <c r="M175" s="275"/>
    </row>
    <row r="176" ht="12">
      <c r="M176" s="275"/>
    </row>
    <row r="177" ht="12">
      <c r="M177" s="275"/>
    </row>
    <row r="178" ht="12">
      <c r="M178" s="275"/>
    </row>
    <row r="179" ht="12">
      <c r="M179" s="275"/>
    </row>
    <row r="180" ht="12">
      <c r="M180" s="275"/>
    </row>
    <row r="181" ht="12">
      <c r="M181" s="275"/>
    </row>
    <row r="182" ht="12">
      <c r="M182" s="275"/>
    </row>
    <row r="183" ht="12">
      <c r="M183" s="275"/>
    </row>
    <row r="184" ht="12">
      <c r="M184" s="275"/>
    </row>
    <row r="185" ht="12">
      <c r="M185" s="275"/>
    </row>
    <row r="186" ht="12">
      <c r="M186" s="275"/>
    </row>
    <row r="187" ht="12">
      <c r="M187" s="275"/>
    </row>
    <row r="188" ht="12">
      <c r="M188" s="275"/>
    </row>
    <row r="189" ht="12">
      <c r="M189" s="275"/>
    </row>
    <row r="190" ht="12">
      <c r="M190" s="275"/>
    </row>
    <row r="191" ht="12">
      <c r="M191" s="275"/>
    </row>
    <row r="192" ht="12">
      <c r="M192" s="275"/>
    </row>
    <row r="193" ht="12">
      <c r="M193" s="275"/>
    </row>
    <row r="194" ht="12">
      <c r="M194" s="275"/>
    </row>
    <row r="195" ht="12">
      <c r="M195" s="275"/>
    </row>
    <row r="196" ht="12">
      <c r="M196" s="275"/>
    </row>
    <row r="197" ht="12">
      <c r="M197" s="275"/>
    </row>
    <row r="198" ht="12">
      <c r="M198" s="275"/>
    </row>
    <row r="199" ht="12">
      <c r="M199" s="275"/>
    </row>
    <row r="200" ht="12">
      <c r="M200" s="275"/>
    </row>
    <row r="201" ht="12">
      <c r="M201" s="275"/>
    </row>
    <row r="202" ht="12">
      <c r="M202" s="275"/>
    </row>
    <row r="203" ht="12">
      <c r="M203" s="275"/>
    </row>
    <row r="204" ht="12">
      <c r="M204" s="275"/>
    </row>
    <row r="205" ht="12">
      <c r="M205" s="275"/>
    </row>
    <row r="206" ht="12">
      <c r="M206" s="275"/>
    </row>
    <row r="207" ht="12">
      <c r="M207" s="275"/>
    </row>
    <row r="208" ht="12">
      <c r="M208" s="275"/>
    </row>
    <row r="209" ht="12">
      <c r="M209" s="275"/>
    </row>
    <row r="210" ht="12">
      <c r="M210" s="275"/>
    </row>
    <row r="211" ht="12">
      <c r="M211" s="275"/>
    </row>
    <row r="212" ht="12">
      <c r="M212" s="275"/>
    </row>
    <row r="213" ht="12">
      <c r="M213" s="275"/>
    </row>
    <row r="214" ht="12">
      <c r="M214" s="275"/>
    </row>
    <row r="215" ht="12">
      <c r="M215" s="275"/>
    </row>
    <row r="216" ht="12">
      <c r="M216" s="275"/>
    </row>
    <row r="217" ht="12">
      <c r="M217" s="275"/>
    </row>
    <row r="218" ht="12">
      <c r="M218" s="275"/>
    </row>
    <row r="219" ht="12">
      <c r="M219" s="275"/>
    </row>
    <row r="220" ht="12">
      <c r="M220" s="275"/>
    </row>
    <row r="221" ht="12">
      <c r="M221" s="275"/>
    </row>
    <row r="222" ht="12">
      <c r="M222" s="275"/>
    </row>
    <row r="223" ht="12">
      <c r="M223" s="275"/>
    </row>
    <row r="224" ht="12">
      <c r="M224" s="275"/>
    </row>
    <row r="225" ht="12">
      <c r="M225" s="275"/>
    </row>
    <row r="226" ht="12">
      <c r="M226" s="275"/>
    </row>
    <row r="227" ht="12">
      <c r="M227" s="275"/>
    </row>
    <row r="228" ht="12">
      <c r="M228" s="275"/>
    </row>
    <row r="229" ht="12">
      <c r="M229" s="275"/>
    </row>
    <row r="230" ht="12">
      <c r="M230" s="275"/>
    </row>
    <row r="231" ht="12">
      <c r="M231" s="275"/>
    </row>
    <row r="232" ht="12">
      <c r="M232" s="275"/>
    </row>
    <row r="233" ht="12">
      <c r="M233" s="275"/>
    </row>
    <row r="234" ht="12">
      <c r="M234" s="275"/>
    </row>
    <row r="235" ht="12">
      <c r="M235" s="275"/>
    </row>
    <row r="236" ht="12">
      <c r="M236" s="275"/>
    </row>
    <row r="237" ht="12">
      <c r="M237" s="275"/>
    </row>
    <row r="238" ht="12">
      <c r="M238" s="275"/>
    </row>
    <row r="239" ht="12">
      <c r="M239" s="275"/>
    </row>
    <row r="240" ht="12">
      <c r="M240" s="275"/>
    </row>
    <row r="241" ht="12">
      <c r="M241" s="275"/>
    </row>
    <row r="242" ht="12">
      <c r="M242" s="275"/>
    </row>
    <row r="243" ht="12">
      <c r="M243" s="275"/>
    </row>
    <row r="244" ht="12">
      <c r="M244" s="275"/>
    </row>
    <row r="245" ht="12">
      <c r="M245" s="275"/>
    </row>
    <row r="246" ht="12">
      <c r="M246" s="275"/>
    </row>
    <row r="247" ht="12">
      <c r="M247" s="275"/>
    </row>
    <row r="248" ht="12">
      <c r="M248" s="275"/>
    </row>
    <row r="249" ht="12">
      <c r="M249" s="275"/>
    </row>
    <row r="250" ht="12">
      <c r="M250" s="275"/>
    </row>
    <row r="251" ht="12">
      <c r="M251" s="275"/>
    </row>
    <row r="252" ht="12">
      <c r="M252" s="275"/>
    </row>
    <row r="253" ht="12">
      <c r="M253" s="275"/>
    </row>
    <row r="254" ht="12">
      <c r="M254" s="275"/>
    </row>
    <row r="255" ht="12">
      <c r="M255" s="275"/>
    </row>
    <row r="256" ht="12">
      <c r="M256" s="275"/>
    </row>
    <row r="257" ht="12">
      <c r="M257" s="275"/>
    </row>
    <row r="258" ht="12">
      <c r="M258" s="275"/>
    </row>
    <row r="259" ht="12">
      <c r="M259" s="275"/>
    </row>
    <row r="260" ht="12">
      <c r="M260" s="275"/>
    </row>
    <row r="261" ht="12">
      <c r="M261" s="275"/>
    </row>
    <row r="262" ht="12">
      <c r="M262" s="275"/>
    </row>
    <row r="263" ht="12">
      <c r="M263" s="275"/>
    </row>
    <row r="264" ht="12">
      <c r="M264" s="275"/>
    </row>
    <row r="265" ht="12">
      <c r="M265" s="275"/>
    </row>
    <row r="266" ht="12">
      <c r="M266" s="275"/>
    </row>
    <row r="267" ht="12">
      <c r="M267" s="275"/>
    </row>
    <row r="268" ht="12">
      <c r="M268" s="275"/>
    </row>
    <row r="269" ht="12">
      <c r="M269" s="275"/>
    </row>
    <row r="270" ht="12">
      <c r="M270" s="275"/>
    </row>
    <row r="271" ht="12">
      <c r="M271" s="275"/>
    </row>
    <row r="272" ht="12">
      <c r="M272" s="275"/>
    </row>
    <row r="273" ht="12">
      <c r="M273" s="275"/>
    </row>
    <row r="274" ht="12">
      <c r="M274" s="275"/>
    </row>
    <row r="275" ht="12">
      <c r="M275" s="275"/>
    </row>
    <row r="276" ht="12">
      <c r="M276" s="275"/>
    </row>
    <row r="277" ht="12">
      <c r="M277" s="275"/>
    </row>
    <row r="278" ht="12">
      <c r="M278" s="275"/>
    </row>
    <row r="279" ht="12">
      <c r="M279" s="275"/>
    </row>
    <row r="280" ht="12">
      <c r="M280" s="275"/>
    </row>
    <row r="281" ht="12">
      <c r="M281" s="275"/>
    </row>
    <row r="282" ht="12">
      <c r="M282" s="275"/>
    </row>
    <row r="283" ht="12">
      <c r="M283" s="275"/>
    </row>
    <row r="284" ht="12">
      <c r="M284" s="275"/>
    </row>
    <row r="285" ht="12">
      <c r="M285" s="275"/>
    </row>
    <row r="286" ht="12">
      <c r="M286" s="275"/>
    </row>
    <row r="287" ht="12">
      <c r="M287" s="275"/>
    </row>
    <row r="288" ht="12">
      <c r="M288" s="275"/>
    </row>
    <row r="289" ht="12">
      <c r="M289" s="275"/>
    </row>
    <row r="290" ht="12">
      <c r="M290" s="275"/>
    </row>
    <row r="291" ht="12">
      <c r="M291" s="275"/>
    </row>
    <row r="292" ht="12">
      <c r="M292" s="275"/>
    </row>
    <row r="293" ht="12">
      <c r="M293" s="275"/>
    </row>
    <row r="294" ht="12">
      <c r="M294" s="275"/>
    </row>
    <row r="295" ht="12">
      <c r="M295" s="275"/>
    </row>
    <row r="296" ht="12">
      <c r="M296" s="275"/>
    </row>
    <row r="297" ht="12">
      <c r="M297" s="275"/>
    </row>
    <row r="298" ht="12">
      <c r="M298" s="275"/>
    </row>
    <row r="299" ht="12">
      <c r="M299" s="275"/>
    </row>
    <row r="300" ht="12">
      <c r="M300" s="275"/>
    </row>
    <row r="301" ht="12">
      <c r="M301" s="275"/>
    </row>
    <row r="302" ht="12">
      <c r="M302" s="275"/>
    </row>
    <row r="303" ht="12">
      <c r="M303" s="275"/>
    </row>
    <row r="304" ht="12">
      <c r="M304" s="275"/>
    </row>
    <row r="305" ht="12">
      <c r="M305" s="275"/>
    </row>
    <row r="306" ht="12">
      <c r="M306" s="275"/>
    </row>
    <row r="307" ht="12">
      <c r="M307" s="275"/>
    </row>
    <row r="308" ht="12">
      <c r="M308" s="275"/>
    </row>
    <row r="309" ht="12">
      <c r="M309" s="275"/>
    </row>
    <row r="310" ht="12">
      <c r="M310" s="275"/>
    </row>
    <row r="311" ht="12">
      <c r="M311" s="275"/>
    </row>
    <row r="312" ht="12">
      <c r="M312" s="275"/>
    </row>
    <row r="313" ht="12">
      <c r="M313" s="275"/>
    </row>
    <row r="314" ht="12">
      <c r="M314" s="275"/>
    </row>
    <row r="315" ht="12">
      <c r="M315" s="275"/>
    </row>
    <row r="316" ht="12">
      <c r="M316" s="275"/>
    </row>
    <row r="317" ht="12">
      <c r="M317" s="275"/>
    </row>
    <row r="318" ht="12">
      <c r="M318" s="275"/>
    </row>
    <row r="319" ht="12">
      <c r="M319" s="275"/>
    </row>
    <row r="320" ht="12">
      <c r="M320" s="275"/>
    </row>
    <row r="321" ht="12">
      <c r="M321" s="275"/>
    </row>
    <row r="322" ht="12">
      <c r="M322" s="275"/>
    </row>
    <row r="323" ht="12">
      <c r="M323" s="275"/>
    </row>
    <row r="324" ht="12">
      <c r="M324" s="275"/>
    </row>
    <row r="325" ht="12">
      <c r="M325" s="275"/>
    </row>
    <row r="326" ht="12">
      <c r="M326" s="275"/>
    </row>
    <row r="327" ht="12">
      <c r="M327" s="275"/>
    </row>
    <row r="328" ht="12">
      <c r="M328" s="275"/>
    </row>
    <row r="329" ht="12">
      <c r="M329" s="275"/>
    </row>
    <row r="330" ht="12">
      <c r="M330" s="275"/>
    </row>
    <row r="331" ht="12">
      <c r="M331" s="275"/>
    </row>
    <row r="332" ht="12">
      <c r="M332" s="275"/>
    </row>
    <row r="333" ht="12">
      <c r="M333" s="275"/>
    </row>
    <row r="334" ht="12">
      <c r="M334" s="275"/>
    </row>
    <row r="335" ht="12">
      <c r="M335" s="275"/>
    </row>
    <row r="336" ht="12">
      <c r="M336" s="275"/>
    </row>
    <row r="337" ht="12">
      <c r="M337" s="275"/>
    </row>
    <row r="338" ht="12">
      <c r="M338" s="275"/>
    </row>
    <row r="339" ht="12">
      <c r="M339" s="275"/>
    </row>
    <row r="340" ht="12">
      <c r="M340" s="275"/>
    </row>
    <row r="341" ht="12">
      <c r="M341" s="275"/>
    </row>
    <row r="342" ht="12">
      <c r="M342" s="275"/>
    </row>
    <row r="343" ht="12">
      <c r="M343" s="275"/>
    </row>
    <row r="344" ht="12">
      <c r="M344" s="275"/>
    </row>
    <row r="345" ht="12">
      <c r="M345" s="275"/>
    </row>
    <row r="346" ht="12">
      <c r="M346" s="275"/>
    </row>
    <row r="347" ht="12">
      <c r="M347" s="275"/>
    </row>
    <row r="348" ht="12">
      <c r="M348" s="275"/>
    </row>
    <row r="349" ht="12">
      <c r="M349" s="275"/>
    </row>
    <row r="350" ht="12">
      <c r="M350" s="275"/>
    </row>
    <row r="351" ht="12">
      <c r="M351" s="275"/>
    </row>
    <row r="352" ht="12">
      <c r="M352" s="275"/>
    </row>
    <row r="353" ht="12">
      <c r="M353" s="275"/>
    </row>
    <row r="354" ht="12">
      <c r="M354" s="275"/>
    </row>
    <row r="355" ht="12">
      <c r="M355" s="275"/>
    </row>
    <row r="356" ht="12">
      <c r="M356" s="275"/>
    </row>
    <row r="357" ht="12">
      <c r="M357" s="275"/>
    </row>
    <row r="358" ht="12">
      <c r="M358" s="275"/>
    </row>
    <row r="359" ht="12">
      <c r="M359" s="275"/>
    </row>
    <row r="360" ht="12">
      <c r="M360" s="275"/>
    </row>
    <row r="361" ht="12">
      <c r="M361" s="275"/>
    </row>
    <row r="362" ht="12">
      <c r="M362" s="275"/>
    </row>
    <row r="363" ht="12">
      <c r="M363" s="275"/>
    </row>
    <row r="364" ht="12">
      <c r="M364" s="275"/>
    </row>
    <row r="365" ht="12">
      <c r="M365" s="275"/>
    </row>
    <row r="366" ht="12">
      <c r="M366" s="275"/>
    </row>
    <row r="367" ht="12">
      <c r="M367" s="275"/>
    </row>
    <row r="368" ht="12">
      <c r="M368" s="275"/>
    </row>
    <row r="369" ht="12">
      <c r="M369" s="275"/>
    </row>
    <row r="370" ht="12">
      <c r="M370" s="275"/>
    </row>
    <row r="371" ht="12">
      <c r="M371" s="275"/>
    </row>
    <row r="372" ht="12">
      <c r="M372" s="275"/>
    </row>
    <row r="373" ht="12">
      <c r="M373" s="275"/>
    </row>
    <row r="374" ht="12">
      <c r="M374" s="275"/>
    </row>
    <row r="375" ht="12">
      <c r="M375" s="275"/>
    </row>
    <row r="376" ht="12">
      <c r="M376" s="275"/>
    </row>
    <row r="377" ht="12">
      <c r="M377" s="275"/>
    </row>
    <row r="378" ht="12">
      <c r="M378" s="275"/>
    </row>
    <row r="379" ht="12">
      <c r="M379" s="275"/>
    </row>
    <row r="380" ht="12">
      <c r="M380" s="275"/>
    </row>
    <row r="381" ht="12">
      <c r="M381" s="275"/>
    </row>
    <row r="382" ht="12">
      <c r="M382" s="275"/>
    </row>
    <row r="383" ht="12">
      <c r="M383" s="275"/>
    </row>
    <row r="384" ht="12">
      <c r="M384" s="275"/>
    </row>
    <row r="385" ht="12">
      <c r="M385" s="275"/>
    </row>
    <row r="386" ht="12">
      <c r="M386" s="275"/>
    </row>
    <row r="387" ht="12">
      <c r="M387" s="275"/>
    </row>
    <row r="388" ht="12">
      <c r="M388" s="275"/>
    </row>
    <row r="389" ht="12">
      <c r="M389" s="275"/>
    </row>
    <row r="390" ht="12">
      <c r="M390" s="275"/>
    </row>
    <row r="391" ht="12">
      <c r="M391" s="275"/>
    </row>
    <row r="392" ht="12">
      <c r="M392" s="275"/>
    </row>
    <row r="393" ht="12">
      <c r="M393" s="275"/>
    </row>
    <row r="394" ht="12">
      <c r="M394" s="275"/>
    </row>
    <row r="395" ht="12">
      <c r="M395" s="275"/>
    </row>
    <row r="396" ht="12">
      <c r="M396" s="275"/>
    </row>
    <row r="397" ht="12">
      <c r="M397" s="275"/>
    </row>
    <row r="398" ht="12">
      <c r="M398" s="275"/>
    </row>
    <row r="399" ht="12">
      <c r="M399" s="275"/>
    </row>
    <row r="400" ht="12">
      <c r="M400" s="275"/>
    </row>
    <row r="401" ht="12">
      <c r="M401" s="275"/>
    </row>
    <row r="402" ht="12">
      <c r="M402" s="275"/>
    </row>
    <row r="403" ht="12">
      <c r="M403" s="275"/>
    </row>
    <row r="404" ht="12">
      <c r="M404" s="275"/>
    </row>
    <row r="405" ht="12">
      <c r="M405" s="275"/>
    </row>
    <row r="406" ht="12">
      <c r="M406" s="275"/>
    </row>
    <row r="407" ht="12">
      <c r="M407" s="275"/>
    </row>
    <row r="408" ht="12">
      <c r="M408" s="275"/>
    </row>
    <row r="409" ht="12">
      <c r="M409" s="275"/>
    </row>
    <row r="410" ht="12">
      <c r="M410" s="275"/>
    </row>
    <row r="411" ht="12">
      <c r="M411" s="275"/>
    </row>
    <row r="412" ht="12">
      <c r="M412" s="275"/>
    </row>
    <row r="413" ht="12">
      <c r="M413" s="275"/>
    </row>
    <row r="414" ht="12">
      <c r="M414" s="275"/>
    </row>
    <row r="415" ht="12">
      <c r="M415" s="275"/>
    </row>
    <row r="416" ht="12">
      <c r="M416" s="275"/>
    </row>
    <row r="417" ht="12">
      <c r="M417" s="275"/>
    </row>
    <row r="418" ht="12">
      <c r="M418" s="275"/>
    </row>
    <row r="419" ht="12">
      <c r="M419" s="275"/>
    </row>
    <row r="420" ht="12">
      <c r="M420" s="275"/>
    </row>
    <row r="421" ht="12">
      <c r="M421" s="275"/>
    </row>
    <row r="422" ht="12">
      <c r="M422" s="275"/>
    </row>
    <row r="423" ht="12">
      <c r="M423" s="275"/>
    </row>
    <row r="424" ht="12">
      <c r="M424" s="275"/>
    </row>
    <row r="425" ht="12">
      <c r="M425" s="275"/>
    </row>
    <row r="426" ht="12">
      <c r="M426" s="275"/>
    </row>
    <row r="427" ht="12">
      <c r="M427" s="275"/>
    </row>
    <row r="428" ht="12">
      <c r="M428" s="275"/>
    </row>
    <row r="429" ht="12">
      <c r="M429" s="275"/>
    </row>
    <row r="430" ht="12">
      <c r="M430" s="275"/>
    </row>
    <row r="431" ht="12">
      <c r="M431" s="275"/>
    </row>
    <row r="432" ht="12">
      <c r="M432" s="275"/>
    </row>
    <row r="433" ht="12">
      <c r="M433" s="275"/>
    </row>
    <row r="434" ht="12">
      <c r="M434" s="275"/>
    </row>
    <row r="435" ht="12">
      <c r="M435" s="275"/>
    </row>
    <row r="436" ht="12">
      <c r="M436" s="275"/>
    </row>
    <row r="437" ht="12">
      <c r="M437" s="275"/>
    </row>
    <row r="438" ht="12">
      <c r="M438" s="275"/>
    </row>
    <row r="439" ht="12">
      <c r="M439" s="275"/>
    </row>
    <row r="440" ht="12">
      <c r="M440" s="275"/>
    </row>
    <row r="441" ht="12">
      <c r="M441" s="275"/>
    </row>
    <row r="442" ht="12">
      <c r="M442" s="275"/>
    </row>
    <row r="443" ht="12">
      <c r="M443" s="275"/>
    </row>
    <row r="444" ht="12">
      <c r="M444" s="275"/>
    </row>
    <row r="445" ht="12">
      <c r="M445" s="275"/>
    </row>
    <row r="446" ht="12">
      <c r="M446" s="275"/>
    </row>
    <row r="447" ht="12">
      <c r="M447" s="275"/>
    </row>
    <row r="448" ht="12">
      <c r="M448" s="275"/>
    </row>
    <row r="449" ht="12">
      <c r="M449" s="275"/>
    </row>
    <row r="450" ht="12">
      <c r="M450" s="275"/>
    </row>
    <row r="451" ht="12">
      <c r="M451" s="275"/>
    </row>
    <row r="452" ht="12">
      <c r="M452" s="275"/>
    </row>
    <row r="453" ht="12">
      <c r="M453" s="275"/>
    </row>
    <row r="454" ht="12">
      <c r="M454" s="275"/>
    </row>
    <row r="455" ht="12">
      <c r="M455" s="275"/>
    </row>
    <row r="456" ht="12">
      <c r="M456" s="275"/>
    </row>
    <row r="457" ht="12">
      <c r="M457" s="275"/>
    </row>
    <row r="458" ht="12">
      <c r="M458" s="275"/>
    </row>
    <row r="459" ht="12">
      <c r="M459" s="275"/>
    </row>
    <row r="460" ht="12">
      <c r="M460" s="275"/>
    </row>
    <row r="461" ht="12">
      <c r="M461" s="275"/>
    </row>
    <row r="462" ht="12">
      <c r="M462" s="275"/>
    </row>
    <row r="463" ht="12">
      <c r="M463" s="275"/>
    </row>
    <row r="464" ht="12">
      <c r="M464" s="275"/>
    </row>
    <row r="465" ht="12">
      <c r="M465" s="275"/>
    </row>
    <row r="466" ht="12">
      <c r="M466" s="275"/>
    </row>
    <row r="467" ht="12">
      <c r="M467" s="275"/>
    </row>
    <row r="468" ht="12">
      <c r="M468" s="275"/>
    </row>
    <row r="469" ht="12">
      <c r="M469" s="275"/>
    </row>
    <row r="470" ht="12">
      <c r="M470" s="275"/>
    </row>
    <row r="471" ht="12">
      <c r="M471" s="275"/>
    </row>
    <row r="472" ht="12">
      <c r="M472" s="275"/>
    </row>
    <row r="473" ht="12">
      <c r="M473" s="275"/>
    </row>
    <row r="474" ht="12">
      <c r="M474" s="275"/>
    </row>
    <row r="475" ht="12">
      <c r="M475" s="275"/>
    </row>
    <row r="476" ht="12">
      <c r="M476" s="275"/>
    </row>
    <row r="477" ht="12">
      <c r="M477" s="275"/>
    </row>
    <row r="478" ht="12">
      <c r="M478" s="275"/>
    </row>
    <row r="479" ht="12">
      <c r="M479" s="275"/>
    </row>
    <row r="480" ht="12">
      <c r="M480" s="275"/>
    </row>
    <row r="481" ht="12">
      <c r="M481" s="275"/>
    </row>
    <row r="482" ht="12">
      <c r="M482" s="275"/>
    </row>
    <row r="483" ht="12">
      <c r="M483" s="275"/>
    </row>
    <row r="484" ht="12">
      <c r="M484" s="275"/>
    </row>
    <row r="485" ht="12">
      <c r="M485" s="275"/>
    </row>
    <row r="486" ht="12">
      <c r="M486" s="275"/>
    </row>
    <row r="487" ht="12">
      <c r="M487" s="275"/>
    </row>
    <row r="488" ht="12">
      <c r="M488" s="275"/>
    </row>
    <row r="489" ht="12">
      <c r="M489" s="275"/>
    </row>
    <row r="490" ht="12">
      <c r="M490" s="275"/>
    </row>
    <row r="491" ht="12">
      <c r="M491" s="275"/>
    </row>
    <row r="492" ht="12">
      <c r="M492" s="275"/>
    </row>
    <row r="493" ht="12">
      <c r="M493" s="275"/>
    </row>
    <row r="494" ht="12">
      <c r="M494" s="275"/>
    </row>
    <row r="495" ht="12">
      <c r="M495" s="275"/>
    </row>
    <row r="496" ht="12">
      <c r="M496" s="275"/>
    </row>
    <row r="497" ht="12">
      <c r="M497" s="275"/>
    </row>
    <row r="498" ht="12">
      <c r="M498" s="275"/>
    </row>
    <row r="499" ht="12">
      <c r="M499" s="275"/>
    </row>
    <row r="500" ht="12">
      <c r="M500" s="275"/>
    </row>
    <row r="501" ht="12">
      <c r="M501" s="275"/>
    </row>
    <row r="502" ht="12">
      <c r="M502" s="275"/>
    </row>
    <row r="503" ht="12">
      <c r="M503" s="275"/>
    </row>
    <row r="504" ht="12">
      <c r="M504" s="275"/>
    </row>
    <row r="505" ht="12">
      <c r="M505" s="275"/>
    </row>
    <row r="506" ht="12">
      <c r="M506" s="275"/>
    </row>
    <row r="507" ht="12">
      <c r="M507" s="275"/>
    </row>
    <row r="508" ht="12">
      <c r="M508" s="275"/>
    </row>
    <row r="509" ht="12">
      <c r="M509" s="275"/>
    </row>
    <row r="510" ht="12">
      <c r="M510" s="275"/>
    </row>
    <row r="511" ht="12">
      <c r="M511" s="275"/>
    </row>
    <row r="512" ht="12">
      <c r="M512" s="275"/>
    </row>
    <row r="513" ht="12">
      <c r="M513" s="275"/>
    </row>
    <row r="514" ht="12">
      <c r="M514" s="275"/>
    </row>
    <row r="515" ht="12">
      <c r="M515" s="275"/>
    </row>
    <row r="516" ht="12">
      <c r="M516" s="275"/>
    </row>
    <row r="517" ht="12">
      <c r="M517" s="275"/>
    </row>
    <row r="518" ht="12">
      <c r="M518" s="275"/>
    </row>
    <row r="519" ht="12">
      <c r="M519" s="275"/>
    </row>
    <row r="520" ht="12">
      <c r="M520" s="275"/>
    </row>
    <row r="521" ht="12">
      <c r="M521" s="275"/>
    </row>
    <row r="522" ht="12">
      <c r="M522" s="275"/>
    </row>
    <row r="523" ht="12">
      <c r="M523" s="275"/>
    </row>
    <row r="524" ht="12">
      <c r="M524" s="275"/>
    </row>
    <row r="525" ht="12">
      <c r="M525" s="275"/>
    </row>
    <row r="526" ht="12">
      <c r="M526" s="275"/>
    </row>
    <row r="527" ht="12">
      <c r="M527" s="275"/>
    </row>
    <row r="528" ht="12">
      <c r="M528" s="275"/>
    </row>
    <row r="529" ht="12">
      <c r="M529" s="275"/>
    </row>
    <row r="530" ht="12">
      <c r="M530" s="275"/>
    </row>
    <row r="531" ht="12">
      <c r="M531" s="275"/>
    </row>
    <row r="532" ht="12">
      <c r="M532" s="275"/>
    </row>
    <row r="533" ht="12">
      <c r="M533" s="275"/>
    </row>
    <row r="534" ht="12">
      <c r="M534" s="275"/>
    </row>
  </sheetData>
  <mergeCells count="1">
    <mergeCell ref="L3:M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 horizontalCentered="1" verticalCentered="1"/>
  <pageMargins left="0.2362204724409449" right="0.35433070866141736" top="0.3937007874015748" bottom="0" header="0.5118110236220472" footer="0.1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Svilosa JSco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Anatolii Ganev</dc:creator>
  <cp:keywords/>
  <dc:description/>
  <cp:lastModifiedBy>pc</cp:lastModifiedBy>
  <cp:lastPrinted>2008-03-18T08:31:41Z</cp:lastPrinted>
  <dcterms:created xsi:type="dcterms:W3CDTF">2004-03-08T13:43:55Z</dcterms:created>
  <dcterms:modified xsi:type="dcterms:W3CDTF">2008-03-26T11:50:25Z</dcterms:modified>
  <cp:category/>
  <cp:version/>
  <cp:contentType/>
  <cp:contentStatus/>
</cp:coreProperties>
</file>