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" yWindow="65476" windowWidth="12240" windowHeight="8715" tabRatio="695" activeTab="6"/>
  </bookViews>
  <sheets>
    <sheet name="НАЧАЛО" sheetId="1" r:id="rId1"/>
    <sheet name="ОПР" sheetId="2" r:id="rId2"/>
    <sheet name="Всеобхватен доход" sheetId="3" r:id="rId3"/>
    <sheet name="Баланс" sheetId="4" r:id="rId4"/>
    <sheet name="ОПП" sheetId="5" r:id="rId5"/>
    <sheet name="СК" sheetId="6" r:id="rId6"/>
    <sheet name="Данъци" sheetId="7" r:id="rId7"/>
    <sheet name="ДМА" sheetId="8" r:id="rId8"/>
    <sheet name="И имоти" sheetId="9" r:id="rId9"/>
    <sheet name="ДНА" sheetId="10" r:id="rId10"/>
    <sheet name="вземания" sheetId="11" r:id="rId11"/>
    <sheet name="Мат запаси" sheetId="12" r:id="rId12"/>
    <sheet name="Пари" sheetId="13" r:id="rId13"/>
    <sheet name=" осн капитал" sheetId="14" r:id="rId14"/>
    <sheet name="задължения" sheetId="15" r:id="rId15"/>
    <sheet name="фин задълж" sheetId="16" r:id="rId16"/>
    <sheet name="Провизии" sheetId="17" r:id="rId17"/>
    <sheet name="Активи и пасиви за продажба" sheetId="18" r:id="rId18"/>
    <sheet name="фин активи и пасиви" sheetId="19" r:id="rId19"/>
    <sheet name="Инвестиции" sheetId="20" r:id="rId20"/>
    <sheet name="приходи" sheetId="21" r:id="rId21"/>
    <sheet name="Pазходи" sheetId="22" r:id="rId22"/>
    <sheet name="Фин Pазх и прих" sheetId="23" r:id="rId23"/>
    <sheet name="договори за строителство" sheetId="24" r:id="rId24"/>
    <sheet name="Свързани лица" sheetId="25" r:id="rId25"/>
    <sheet name="Доходи ръководство" sheetId="26" r:id="rId26"/>
    <sheet name="Печалба на акция" sheetId="27" r:id="rId27"/>
    <sheet name="Доход на акция1" sheetId="28" r:id="rId28"/>
    <sheet name="Условни активи и пасиви" sheetId="29" r:id="rId29"/>
    <sheet name="Лихвен Риск" sheetId="30" r:id="rId30"/>
    <sheet name="Ликвиден Риск" sheetId="31" r:id="rId31"/>
    <sheet name="Валутен Риск" sheetId="32" r:id="rId32"/>
    <sheet name="Коефициенти" sheetId="33" r:id="rId33"/>
  </sheets>
  <definedNames>
    <definedName name="AS2DocOpenMode" hidden="1">"AS2DocumentEdit"</definedName>
    <definedName name="_xlnm.Print_Area" localSheetId="13">' осн капитал'!$A$1:$H$18</definedName>
    <definedName name="_xlnm.Print_Area" localSheetId="21">'Pазходи'!$A$1:$I$56</definedName>
    <definedName name="_xlnm.Print_Area" localSheetId="17">'Активи и пасиви за продажба'!$A$1:$H$20</definedName>
    <definedName name="_xlnm.Print_Area" localSheetId="3">'Баланс'!$A$2:$H$66</definedName>
    <definedName name="_xlnm.Print_Area" localSheetId="31">'Валутен Риск'!$A$1:$G$13</definedName>
    <definedName name="_xlnm.Print_Area" localSheetId="10">'вземания'!$A$1:$H$15</definedName>
    <definedName name="_xlnm.Print_Area" localSheetId="6">'Данъци'!$A$1:$L$37</definedName>
    <definedName name="_xlnm.Print_Area" localSheetId="7">'ДМА'!$A$1:$R$33</definedName>
    <definedName name="_xlnm.Print_Area" localSheetId="9">'ДНА'!$A$1:$H$29</definedName>
    <definedName name="_xlnm.Print_Area" localSheetId="23">'договори за строителство'!$B$1:$I$14</definedName>
    <definedName name="_xlnm.Print_Area" localSheetId="27">'Доход на акция1'!$A$1:$I$48</definedName>
    <definedName name="_xlnm.Print_Area" localSheetId="25">'Доходи ръководство'!$A$1:$G$10</definedName>
    <definedName name="_xlnm.Print_Area" localSheetId="14">'задължения'!$A$1:$I$18</definedName>
    <definedName name="_xlnm.Print_Area" localSheetId="8">'И имоти'!$A$1:$I$35</definedName>
    <definedName name="_xlnm.Print_Area" localSheetId="19">'Инвестиции'!$A$1:$L$19</definedName>
    <definedName name="_xlnm.Print_Area" localSheetId="32">'Коефициенти'!$A$1:$J$48</definedName>
    <definedName name="_xlnm.Print_Area" localSheetId="30">'Ликвиден Риск'!$A$1:$M$27</definedName>
    <definedName name="_xlnm.Print_Area" localSheetId="29">'Лихвен Риск'!$A$1:$G$22</definedName>
    <definedName name="_xlnm.Print_Area" localSheetId="11">'Мат запаси'!$A$1:$H$15</definedName>
    <definedName name="_xlnm.Print_Area" localSheetId="0">'НАЧАЛО'!$A$1:$J$52</definedName>
    <definedName name="_xlnm.Print_Area" localSheetId="4">'ОПП'!$A$1:$F$57</definedName>
    <definedName name="_xlnm.Print_Area" localSheetId="1">'ОПР'!$A$1:$I$55</definedName>
    <definedName name="_xlnm.Print_Area" localSheetId="12">'Пари'!$A$1:$H$15</definedName>
    <definedName name="_xlnm.Print_Area" localSheetId="26">'Печалба на акция'!$A$1:$F$9</definedName>
    <definedName name="_xlnm.Print_Area" localSheetId="20">'приходи'!$A$1:$I$25</definedName>
    <definedName name="_xlnm.Print_Area" localSheetId="16">'Провизии'!$A$1:$K$16</definedName>
    <definedName name="_xlnm.Print_Area" localSheetId="24">'Свързани лица'!$A$1:$M$44</definedName>
    <definedName name="_xlnm.Print_Area" localSheetId="5">'СК'!$A$1:$O$47</definedName>
    <definedName name="_xlnm.Print_Area" localSheetId="28">'Условни активи и пасиви'!$B$1:$D$26</definedName>
    <definedName name="_xlnm.Print_Area" localSheetId="22">'Фин Pазх и прих'!$A$1:$I$20</definedName>
    <definedName name="_xlnm.Print_Area" localSheetId="18">'фин активи и пасиви'!$A$1:$G$24</definedName>
    <definedName name="_xlnm.Print_Area" localSheetId="15">'фин задълж'!$A$1:$K$21</definedName>
    <definedName name="_xlnm.Print_Titles" localSheetId="1">'ОПР'!$1:$2</definedName>
    <definedName name="wrn.Aging._.and._.Trend._.Analysis." localSheetId="21" hidden="1">{#N/A,#N/A,FALSE,"Aging Summary";#N/A,#N/A,FALSE,"Ratio Analysis";#N/A,#N/A,FALSE,"Test 120 Day Accts";#N/A,#N/A,FALSE,"Tickmarks"}</definedName>
    <definedName name="wrn.Aging._.and._.Trend._.Analysis." localSheetId="10" hidden="1">{#N/A,#N/A,FALSE,"Aging Summary";#N/A,#N/A,FALSE,"Ratio Analysis";#N/A,#N/A,FALSE,"Test 120 Day Accts";#N/A,#N/A,FALSE,"Tickmarks"}</definedName>
    <definedName name="wrn.Aging._.and._.Trend._.Analysis." localSheetId="6" hidden="1">{#N/A,#N/A,FALSE,"Aging Summary";#N/A,#N/A,FALSE,"Ratio Analysis";#N/A,#N/A,FALSE,"Test 120 Day Accts";#N/A,#N/A,FALSE,"Tickmarks"}</definedName>
    <definedName name="wrn.Aging._.and._.Trend._.Analysis." localSheetId="7" hidden="1">{#N/A,#N/A,FALSE,"Aging Summary";#N/A,#N/A,FALSE,"Ratio Analysis";#N/A,#N/A,FALSE,"Test 120 Day Accts";#N/A,#N/A,FALSE,"Tickmarks"}</definedName>
    <definedName name="wrn.Aging._.and._.Trend._.Analysis." localSheetId="9" hidden="1">{#N/A,#N/A,FALSE,"Aging Summary";#N/A,#N/A,FALSE,"Ratio Analysis";#N/A,#N/A,FALSE,"Test 120 Day Accts";#N/A,#N/A,FALSE,"Tickmarks"}</definedName>
    <definedName name="wrn.Aging._.and._.Trend._.Analysis." localSheetId="23" hidden="1">{#N/A,#N/A,FALSE,"Aging Summary";#N/A,#N/A,FALSE,"Ratio Analysis";#N/A,#N/A,FALSE,"Test 120 Day Accts";#N/A,#N/A,FALSE,"Tickmarks"}</definedName>
    <definedName name="wrn.Aging._.and._.Trend._.Analysis." localSheetId="8" hidden="1">{#N/A,#N/A,FALSE,"Aging Summary";#N/A,#N/A,FALSE,"Ratio Analysis";#N/A,#N/A,FALSE,"Test 120 Day Accts";#N/A,#N/A,FALSE,"Tickmarks"}</definedName>
    <definedName name="wrn.Aging._.and._.Trend._.Analysis." localSheetId="0" hidden="1">{#N/A,#N/A,FALSE,"Aging Summary";#N/A,#N/A,FALSE,"Ratio Analysis";#N/A,#N/A,FALSE,"Test 120 Day Accts";#N/A,#N/A,FALSE,"Tickmarks"}</definedName>
    <definedName name="wrn.Aging._.and._.Trend._.Analysis." localSheetId="24" hidden="1">{#N/A,#N/A,FALSE,"Aging Summary";#N/A,#N/A,FALSE,"Ratio Analysis";#N/A,#N/A,FALSE,"Test 120 Day Accts";#N/A,#N/A,FALSE,"Tickmarks"}</definedName>
    <definedName name="wrn.Aging._.and._.Trend._.Analysis." localSheetId="5" hidden="1">{#N/A,#N/A,FALSE,"Aging Summary";#N/A,#N/A,FALSE,"Ratio Analysis";#N/A,#N/A,FALSE,"Test 120 Day Accts";#N/A,#N/A,FALSE,"Tickmarks"}</definedName>
    <definedName name="wrn.Aging._.and._.Trend._.Analysis." localSheetId="22" hidden="1">{#N/A,#N/A,FALSE,"Aging Summary";#N/A,#N/A,FALSE,"Ratio Analysis";#N/A,#N/A,FALSE,"Test 120 Day Accts";#N/A,#N/A,FALSE,"Tickmarks"}</definedName>
    <definedName name="wrn.Aging._.and._.Trend._.Analysis." localSheetId="15" hidden="1">{#N/A,#N/A,FALSE,"Aging Summary";#N/A,#N/A,FALSE,"Ratio Analysis";#N/A,#N/A,FALSE,"Test 120 Day Accts";#N/A,#N/A,FALSE,"Tickmarks"}</definedName>
    <definedName name="wrn.Aging._.and._.Trend._.Analysis." hidden="1">{#N/A,#N/A,FALSE,"Aging Summary";#N/A,#N/A,FALSE,"Ratio Analysis";#N/A,#N/A,FALSE,"Test 120 Day Accts";#N/A,#N/A,FALSE,"Tickmarks"}</definedName>
    <definedName name="Z_0C92A18C_82C1_43C8_B8D2_6F7E21DEB0D9_.wvu.Cols" localSheetId="5" hidden="1">'СК'!#REF!</definedName>
    <definedName name="Z_2BD2C2C3_AF9C_11D6_9CEF_00D009775214_.wvu.Cols" localSheetId="5" hidden="1">'СК'!#REF!</definedName>
    <definedName name="Z_3DF3D3DF_0C20_498D_AC7F_CE0D39724717_.wvu.Cols" localSheetId="5" hidden="1">'СК'!#REF!</definedName>
    <definedName name="Z_9656BBF7_C4A3_41EC_B0C6_A21B380E3C2F_.wvu.Cols" localSheetId="5" hidden="1">'СК'!#REF!</definedName>
    <definedName name="Z_9656BBF7_C4A3_41EC_B0C6_A21B380E3C2F_.wvu.PrintArea" localSheetId="5" hidden="1">'СК'!$A$1:$O$34</definedName>
  </definedNames>
  <calcPr fullCalcOnLoad="1"/>
</workbook>
</file>

<file path=xl/sharedStrings.xml><?xml version="1.0" encoding="utf-8"?>
<sst xmlns="http://schemas.openxmlformats.org/spreadsheetml/2006/main" count="758" uniqueCount="489">
  <si>
    <t>Разходи за външни услуги</t>
  </si>
  <si>
    <t>Разходи за амортизации</t>
  </si>
  <si>
    <t>Други разходи</t>
  </si>
  <si>
    <t>Балансова стойност на продадени активи (без продукция)</t>
  </si>
  <si>
    <t>АКТИВ</t>
  </si>
  <si>
    <t>Общи резерви</t>
  </si>
  <si>
    <t>Постъпления от клиенти</t>
  </si>
  <si>
    <t>Плащания на доставчици</t>
  </si>
  <si>
    <t>Курсови разлики</t>
  </si>
  <si>
    <t>Покупки на дълготрайни активи</t>
  </si>
  <si>
    <t>Постъпления от продажба на дълготрайни активи</t>
  </si>
  <si>
    <t>Други плащания, нетно</t>
  </si>
  <si>
    <t>Други плащания (нетно)</t>
  </si>
  <si>
    <t>Съставител:</t>
  </si>
  <si>
    <t>Материални запаси</t>
  </si>
  <si>
    <t>Собствен капитал</t>
  </si>
  <si>
    <t>Основен капитал</t>
  </si>
  <si>
    <t>Други резерви</t>
  </si>
  <si>
    <t>Общо собствен капитал</t>
  </si>
  <si>
    <t>Финансов резултат</t>
  </si>
  <si>
    <t>Нетно увеличение (намаление) на паричните средства и паричните еквиваленти</t>
  </si>
  <si>
    <t>Резерв от последващи оценки</t>
  </si>
  <si>
    <t>Парични средства</t>
  </si>
  <si>
    <t>Натрупани печалби/ загуби</t>
  </si>
  <si>
    <t xml:space="preserve"> </t>
  </si>
  <si>
    <t>Други парични потоци от финансова дейност</t>
  </si>
  <si>
    <t>Текущи активи</t>
  </si>
  <si>
    <t>Платени данъци (без корпоративни данъци )</t>
  </si>
  <si>
    <t xml:space="preserve">Платени  корпоративни данъци </t>
  </si>
  <si>
    <t>Други</t>
  </si>
  <si>
    <t>Активи по отсрочени данъци</t>
  </si>
  <si>
    <t>Инвестиционни имоти</t>
  </si>
  <si>
    <t>Промени в наличностите на готовата продукция и незавършено производство</t>
  </si>
  <si>
    <t>Нетекущи  пасиви</t>
  </si>
  <si>
    <t>Текущи пасиви</t>
  </si>
  <si>
    <t>Дивиденти</t>
  </si>
  <si>
    <t>Заверил:</t>
  </si>
  <si>
    <t xml:space="preserve">Приходи </t>
  </si>
  <si>
    <t>Стоки</t>
  </si>
  <si>
    <t>Разходи капитализирани в стойността на активи</t>
  </si>
  <si>
    <t xml:space="preserve">Финансови разходи </t>
  </si>
  <si>
    <t>Финансови приходи</t>
  </si>
  <si>
    <t>Невнесен капитал</t>
  </si>
  <si>
    <t>Изкупени собствени акции</t>
  </si>
  <si>
    <t>Отсрочени данъчни пасиви</t>
  </si>
  <si>
    <t>Провизии</t>
  </si>
  <si>
    <t>Постъпления от продажба на нетекущи финансови активи</t>
  </si>
  <si>
    <t>Плащания за покупка на нетекущи финансови активи</t>
  </si>
  <si>
    <t>Постъпления по получени  заеми</t>
  </si>
  <si>
    <t>Плащания по получени заеми</t>
  </si>
  <si>
    <t>Постъпления от емитирането на акции или други капиталови инструменти</t>
  </si>
  <si>
    <t>Плащания за обратно изкупуване на акции или други капиталови инструменти</t>
  </si>
  <si>
    <t>Парични  потоци от оперативна дейност</t>
  </si>
  <si>
    <t>Парични потци от инвестиционна дейност</t>
  </si>
  <si>
    <t>Парични потоци от финансова дейност</t>
  </si>
  <si>
    <t>Земи</t>
  </si>
  <si>
    <t>Общо</t>
  </si>
  <si>
    <t>Отчетна стойност</t>
  </si>
  <si>
    <t>Постъпили</t>
  </si>
  <si>
    <t>Излезли</t>
  </si>
  <si>
    <t>Амортизация</t>
  </si>
  <si>
    <t>Балансова стойност</t>
  </si>
  <si>
    <t>Други материали</t>
  </si>
  <si>
    <t>Парични еквиваленти</t>
  </si>
  <si>
    <t>Във валута</t>
  </si>
  <si>
    <t>Емитирани</t>
  </si>
  <si>
    <t>Стойност</t>
  </si>
  <si>
    <t>Спомагателни материали</t>
  </si>
  <si>
    <t>Разходи за алтернативни данъци</t>
  </si>
  <si>
    <t>Разходи за командиравки</t>
  </si>
  <si>
    <t>Разходи представителни</t>
  </si>
  <si>
    <t>Разходи за брак</t>
  </si>
  <si>
    <t>Договори за строителство</t>
  </si>
  <si>
    <t>ИЗЧИСЛЯВАНЕ ДОХОД НА ОБИКНОВЕННИ АКЦИИ</t>
  </si>
  <si>
    <t>Изчисляване на нетна печалба загуба:</t>
  </si>
  <si>
    <t xml:space="preserve">Балансова печалба:  </t>
  </si>
  <si>
    <t>печалба/загуба:</t>
  </si>
  <si>
    <t>Коригиране с:</t>
  </si>
  <si>
    <t>*Задължителни отчисления по закон:</t>
  </si>
  <si>
    <t>данъци</t>
  </si>
  <si>
    <t>отчисл за резерви</t>
  </si>
  <si>
    <t>*Плащания за фин инструменти</t>
  </si>
  <si>
    <t>*Плащания за привилигиров акции</t>
  </si>
  <si>
    <t>*Други</t>
  </si>
  <si>
    <t>Нетна печалба/загуба</t>
  </si>
  <si>
    <t>Изчисляване на средно претеглен брой акции за период</t>
  </si>
  <si>
    <t>Средно времеви фактор:</t>
  </si>
  <si>
    <t>Брой на дни/месеци/ през които конкретните</t>
  </si>
  <si>
    <t>акции са били в обръщение</t>
  </si>
  <si>
    <t>Средновремеви ф-р</t>
  </si>
  <si>
    <t>Изкупени</t>
  </si>
  <si>
    <t>Акции</t>
  </si>
  <si>
    <t>Брой дни</t>
  </si>
  <si>
    <t>Ср.прет</t>
  </si>
  <si>
    <t>Ср.прет бр</t>
  </si>
  <si>
    <t>акции</t>
  </si>
  <si>
    <t>собст.акц</t>
  </si>
  <si>
    <t>в обръщ.</t>
  </si>
  <si>
    <t>в обръщ</t>
  </si>
  <si>
    <t>бр/дни</t>
  </si>
  <si>
    <t>акц/Дни</t>
  </si>
  <si>
    <t>Салдо към:</t>
  </si>
  <si>
    <t>Салдо на</t>
  </si>
  <si>
    <t>Всичко ср.прет бр.</t>
  </si>
  <si>
    <t>прет бр.акции</t>
  </si>
  <si>
    <t>Изчисляване на доход от акция:</t>
  </si>
  <si>
    <t>Нетна печалба/загуба:</t>
  </si>
  <si>
    <t>Среднопрет бр.акции/ДНИ/</t>
  </si>
  <si>
    <t>Доход на акция:</t>
  </si>
  <si>
    <t>Натрупани печалби/загуби</t>
  </si>
  <si>
    <t>Доходи на ключов ръководен персонал</t>
  </si>
  <si>
    <t>С НЕЗАВИСИМ ОДИТОРСКИ ДОКЛАД</t>
  </si>
  <si>
    <t>Транспорт-ни средства</t>
  </si>
  <si>
    <t>Други активи</t>
  </si>
  <si>
    <t>активи</t>
  </si>
  <si>
    <t>Машини и обороудване</t>
  </si>
  <si>
    <t>Преоценки признати в капитала</t>
  </si>
  <si>
    <t>Инвестиции в дъщерни предприятия</t>
  </si>
  <si>
    <t>Инвестиции в асоциирани предприятия</t>
  </si>
  <si>
    <t>До 1 год.</t>
  </si>
  <si>
    <t>От 1 до 5 г.</t>
  </si>
  <si>
    <t>Дисконтиране</t>
  </si>
  <si>
    <t>Нетна настояща стойност</t>
  </si>
  <si>
    <t>Вземания по дивиденти</t>
  </si>
  <si>
    <t>Краткосрочни вземания</t>
  </si>
  <si>
    <t>Вземания по предоставени аванси</t>
  </si>
  <si>
    <t>Други вземания</t>
  </si>
  <si>
    <t>Основни материали</t>
  </si>
  <si>
    <t>Резервни части</t>
  </si>
  <si>
    <t>Незавършено производство</t>
  </si>
  <si>
    <t>Парични средства в брой в т.ч.</t>
  </si>
  <si>
    <t>В лева</t>
  </si>
  <si>
    <t>Парични средства в разплащателни сметки в т.ч.</t>
  </si>
  <si>
    <t>Краткосрочни депозити</t>
  </si>
  <si>
    <t>Задължения по получени аванси</t>
  </si>
  <si>
    <t>Други задължения</t>
  </si>
  <si>
    <t>...........................................................</t>
  </si>
  <si>
    <t>Провизии за правни задължения в т.ч.</t>
  </si>
  <si>
    <t>.......................................................................</t>
  </si>
  <si>
    <t>Приходи от продажби</t>
  </si>
  <si>
    <t>Разходи за материали</t>
  </si>
  <si>
    <t>Горивни и смазочни материали</t>
  </si>
  <si>
    <t>Инструменти</t>
  </si>
  <si>
    <t>Работно облекло</t>
  </si>
  <si>
    <t>Ел. енергия</t>
  </si>
  <si>
    <t>Вода</t>
  </si>
  <si>
    <t>Офис материали и консумативи</t>
  </si>
  <si>
    <t>Подизпълнители</t>
  </si>
  <si>
    <t>Нает транспорт</t>
  </si>
  <si>
    <t>Ремонти</t>
  </si>
  <si>
    <t>Реклама</t>
  </si>
  <si>
    <t>Съобщителни услуги</t>
  </si>
  <si>
    <t>Консултански и други договори</t>
  </si>
  <si>
    <t>Застраховки</t>
  </si>
  <si>
    <t>Охрана</t>
  </si>
  <si>
    <t>Абонаменти</t>
  </si>
  <si>
    <t>Други разходи за външни услуги</t>
  </si>
  <si>
    <t>Финансови разходи</t>
  </si>
  <si>
    <t>............................................................</t>
  </si>
  <si>
    <t>Разходи за глоби и неустойки</t>
  </si>
  <si>
    <t>Разходи за лихви по търговски сделки</t>
  </si>
  <si>
    <t>Разходи за лихви по държавни вземания</t>
  </si>
  <si>
    <t>%</t>
  </si>
  <si>
    <t>№</t>
  </si>
  <si>
    <t>Показатели</t>
  </si>
  <si>
    <t>Коефициенти</t>
  </si>
  <si>
    <t>Дълготрайни активи /общо/</t>
  </si>
  <si>
    <t>Краткотрайни активи в т.ч.</t>
  </si>
  <si>
    <t>Активи държани за продажба</t>
  </si>
  <si>
    <t>Краткосрочни финансови активи</t>
  </si>
  <si>
    <t>Обща сума на активите</t>
  </si>
  <si>
    <t>Приходи общо</t>
  </si>
  <si>
    <t>Разходи общо</t>
  </si>
  <si>
    <t>На собствения капитал</t>
  </si>
  <si>
    <t>На активите</t>
  </si>
  <si>
    <t>На пасивите</t>
  </si>
  <si>
    <t>На приходите от продажби</t>
  </si>
  <si>
    <t>Ефективност:</t>
  </si>
  <si>
    <t>На разходите</t>
  </si>
  <si>
    <t>На приходите</t>
  </si>
  <si>
    <t>Ликвидност:</t>
  </si>
  <si>
    <t>Обща ликвидност</t>
  </si>
  <si>
    <t>Бърза ликвидност</t>
  </si>
  <si>
    <t>Незабавна ликвидност</t>
  </si>
  <si>
    <t>Абсолютна ликвидност</t>
  </si>
  <si>
    <t>Финансова автономност:</t>
  </si>
  <si>
    <t>Задлъжнялост</t>
  </si>
  <si>
    <t>Общо текущи активи</t>
  </si>
  <si>
    <t>Общо нетекущи активи</t>
  </si>
  <si>
    <t>Нетекущи търговски и други вземания</t>
  </si>
  <si>
    <t>Текущи търговски и други вземания</t>
  </si>
  <si>
    <t>Нетекущи търговски и други задължения</t>
  </si>
  <si>
    <t>Текщи търговски и други задължения</t>
  </si>
  <si>
    <t>Нетекущи активи</t>
  </si>
  <si>
    <t>Лизингови плащания</t>
  </si>
  <si>
    <t>Обща сума на пасивите</t>
  </si>
  <si>
    <t>Валута</t>
  </si>
  <si>
    <t>Падеж</t>
  </si>
  <si>
    <t>Л. %</t>
  </si>
  <si>
    <t>Банка / Кредитор</t>
  </si>
  <si>
    <t>Съоръжения</t>
  </si>
  <si>
    <t>Покупки от свързани лица</t>
  </si>
  <si>
    <t>Продажби на свързани лица</t>
  </si>
  <si>
    <t>Финансов лизинг, без свързани предприятия</t>
  </si>
  <si>
    <t>Оперативен лизинг, без свързани предприятия</t>
  </si>
  <si>
    <t>ДОГОВОРИ</t>
  </si>
  <si>
    <t xml:space="preserve">Разходи съответст-ващи на признатите приходи </t>
  </si>
  <si>
    <t xml:space="preserve">Отчетени разходи   срещу които няма признат приход </t>
  </si>
  <si>
    <t xml:space="preserve">Начислени приходи </t>
  </si>
  <si>
    <t>Начислени приходи на база етап на завършен договор</t>
  </si>
  <si>
    <t>Признати печалби</t>
  </si>
  <si>
    <t>Размер на получените авансови плащания</t>
  </si>
  <si>
    <t>Размер на задържани средства</t>
  </si>
  <si>
    <t>договор 1</t>
  </si>
  <si>
    <t>договор 2</t>
  </si>
  <si>
    <t>Всичко строителни договори</t>
  </si>
  <si>
    <t xml:space="preserve">Предоставени гаранции и обезпечения на трети лица </t>
  </si>
  <si>
    <t>Справката се попълва задължително когато:</t>
  </si>
  <si>
    <t>Условни активи</t>
  </si>
  <si>
    <t>Договор/контрагент</t>
  </si>
  <si>
    <t>Учредена гаранция,обезпечение в полза на - контрагент</t>
  </si>
  <si>
    <t xml:space="preserve">Сума на обезпечението </t>
  </si>
  <si>
    <t>1.Дружеството е предоставило обезпечение или гаранция на трето лице по банкови, търговски заеми, лизингови договори , търговски договори</t>
  </si>
  <si>
    <t>2.Трето дружество е обезпечило или гарантирало горепосочените задължения на Вашето дружество</t>
  </si>
  <si>
    <t>3.Тези вземания и задължения по обезпечения и гаранции не са отразени в баланса на дружеството и</t>
  </si>
  <si>
    <t xml:space="preserve">същите са условни активи и пасиви </t>
  </si>
  <si>
    <t xml:space="preserve">Във връзка с чл.41.ал.1 от ЗКПО на регулиране подлежат  разходите за  лихви по банкови заеми </t>
  </si>
  <si>
    <t xml:space="preserve"> и лизингови договори , когато обезпечението по тях е предоставено от свързано лице  </t>
  </si>
  <si>
    <t xml:space="preserve">Предоставени гаранции и обезпечения от трети лица </t>
  </si>
  <si>
    <t>Условни пасиви</t>
  </si>
  <si>
    <t>Учредена гаранция,обезпечение от  контрагент</t>
  </si>
  <si>
    <t>Имоти, машини, съоръжения и оборудване</t>
  </si>
  <si>
    <t>Задължения свързани с персонала</t>
  </si>
  <si>
    <t xml:space="preserve">Основни материали </t>
  </si>
  <si>
    <t xml:space="preserve"> 01.1.2007</t>
  </si>
  <si>
    <t xml:space="preserve"> 31.12.2007</t>
  </si>
  <si>
    <t>Представляващи:</t>
  </si>
  <si>
    <t>Подръжка и ремонт на ДМА</t>
  </si>
  <si>
    <t>Наеми</t>
  </si>
  <si>
    <t>Земи и сгради</t>
  </si>
  <si>
    <t>Финансови активи</t>
  </si>
  <si>
    <t>до 1 г.</t>
  </si>
  <si>
    <t>от 1 до 3 г.</t>
  </si>
  <si>
    <t>от 3 до 5 г.</t>
  </si>
  <si>
    <t>на 5 г.</t>
  </si>
  <si>
    <t>Финансови пасиви</t>
  </si>
  <si>
    <t>.........................................................................</t>
  </si>
  <si>
    <t>Нетна ликвидна разлика</t>
  </si>
  <si>
    <t>Печалба / загуба за периода</t>
  </si>
  <si>
    <t>Финансови активи на разположение за продажба</t>
  </si>
  <si>
    <t>Финансови активи, държани до падеж</t>
  </si>
  <si>
    <t>Нетекущи пасиви</t>
  </si>
  <si>
    <t>Бележки</t>
  </si>
  <si>
    <t>Продажба на продукция</t>
  </si>
  <si>
    <t>Разходи за материали и консумативииви</t>
  </si>
  <si>
    <t>Предоставени услуги</t>
  </si>
  <si>
    <t xml:space="preserve">    Суми с корективен характер:</t>
  </si>
  <si>
    <t>Разход за данък върху доходите</t>
  </si>
  <si>
    <t>Продължаващи дейности</t>
  </si>
  <si>
    <t>Печалба/(загуба) за годината от продължаващи дейности</t>
  </si>
  <si>
    <t>Преустановена дейност</t>
  </si>
  <si>
    <t xml:space="preserve">Загуба след данъци за годината от преустановена дейност </t>
  </si>
  <si>
    <t>Имоти, машини и съоръжения</t>
  </si>
  <si>
    <t>Общо нетекущи  пасиви</t>
  </si>
  <si>
    <t>Общо текущи пасиви</t>
  </si>
  <si>
    <t xml:space="preserve">Активи от група за изваждане от употреба, класифицирани като държани за продажба </t>
  </si>
  <si>
    <t>Пасиви, директно свързани с активи, класифицирани като държани за продажба</t>
  </si>
  <si>
    <t>Плащания сверзани с възнагражденията на персонала</t>
  </si>
  <si>
    <t>Получени лихви</t>
  </si>
  <si>
    <t xml:space="preserve">Предоставени  заеми </t>
  </si>
  <si>
    <t xml:space="preserve">Получени лихви по предоставени  заеми </t>
  </si>
  <si>
    <t>Получени дивиденти</t>
  </si>
  <si>
    <t>Плащания при обратно изкупуване на ценни книжа</t>
  </si>
  <si>
    <t>Изплатине дивиденти</t>
  </si>
  <si>
    <t xml:space="preserve">Платени  такси и лихви по заеми </t>
  </si>
  <si>
    <t>Разход за текущ данък върху дохода</t>
  </si>
  <si>
    <t xml:space="preserve">Приход по отсрочени данъци </t>
  </si>
  <si>
    <t>Разход за данък върху дохода, отчетен в отчета за доходите</t>
  </si>
  <si>
    <t>Счетоводна печалба преди данъци</t>
  </si>
  <si>
    <t>Разходи, непризнати за данъчни цели</t>
  </si>
  <si>
    <t xml:space="preserve">Приходи, неподлежащи на облагане </t>
  </si>
  <si>
    <t>Данъчни облекчения</t>
  </si>
  <si>
    <t>Ефект от промяна в данъчната ставка</t>
  </si>
  <si>
    <t>Отчет за доходите</t>
  </si>
  <si>
    <t>Ускорена амортизация за данъчни цели</t>
  </si>
  <si>
    <t>Отсрочени данъчни активи</t>
  </si>
  <si>
    <t>Неползвани отпуски на персонала</t>
  </si>
  <si>
    <t xml:space="preserve">Обезценка на вземания </t>
  </si>
  <si>
    <t>Обезценка на материални запаси</t>
  </si>
  <si>
    <t>Белжки</t>
  </si>
  <si>
    <t>Възвръщаемост:</t>
  </si>
  <si>
    <t>Краткосрочни  доходи</t>
  </si>
  <si>
    <t>Доходи при пенсиониране</t>
  </si>
  <si>
    <t>Доходи при напускане</t>
  </si>
  <si>
    <t>Суми, дължими от свързани лица</t>
  </si>
  <si>
    <t>Продажби на / покупки от свързани лица</t>
  </si>
  <si>
    <t>Крайна компания-майка</t>
  </si>
  <si>
    <t>Дъщерни дружества</t>
  </si>
  <si>
    <t>Други свързани лица</t>
  </si>
  <si>
    <t>Платени лихви</t>
  </si>
  <si>
    <t>Заеми от / на свързани лица</t>
  </si>
  <si>
    <t>Призната през годината</t>
  </si>
  <si>
    <t>Основни Финансови Показатели</t>
  </si>
  <si>
    <t>Обръщаемос:</t>
  </si>
  <si>
    <t>На активите (в пъти)</t>
  </si>
  <si>
    <t>На материалните запаси (в дни)</t>
  </si>
  <si>
    <t>Събираемост на вземанията (в дни)</t>
  </si>
  <si>
    <t>Увеличение/Нама-ление във валутния курс лев/щ. дол.</t>
  </si>
  <si>
    <t>Ефект върху печалбата преди данъци</t>
  </si>
  <si>
    <t>в лева</t>
  </si>
  <si>
    <t>в хил. лв.</t>
  </si>
  <si>
    <t>Увеличение/</t>
  </si>
  <si>
    <t>Намаление</t>
  </si>
  <si>
    <t>в лихвените проценти</t>
  </si>
  <si>
    <t>В евро</t>
  </si>
  <si>
    <t xml:space="preserve">Ефект върху </t>
  </si>
  <si>
    <t>печалбата преди данъци</t>
  </si>
  <si>
    <t>Активи и пасиви държани за продажба</t>
  </si>
  <si>
    <t>Търговски и други вземания</t>
  </si>
  <si>
    <t>Минус: натрупана обезценка на трудно събираеми вземания</t>
  </si>
  <si>
    <t>Търговски вземания нетно</t>
  </si>
  <si>
    <t>Данъци за възтановяване</t>
  </si>
  <si>
    <t>Търговски и други задължения</t>
  </si>
  <si>
    <t>Търговски задължения</t>
  </si>
  <si>
    <t xml:space="preserve">Провизии за конструктивни задължения </t>
  </si>
  <si>
    <t>Парични средства и еквиваленти</t>
  </si>
  <si>
    <t>Парични средства и еквивалети</t>
  </si>
  <si>
    <t>Валери Петков</t>
  </si>
  <si>
    <t xml:space="preserve">ОТЧЕТ ЗА ПРОМЕНИТЕ В СОБСТВЕНИЯ КАПИТАЛ </t>
  </si>
  <si>
    <t>Пасиви държани за продажба</t>
  </si>
  <si>
    <t>Лихвен Риск</t>
  </si>
  <si>
    <t>Ликвиден риск</t>
  </si>
  <si>
    <t>Валутен риск</t>
  </si>
  <si>
    <t>Печалби (загуби) от продажбата на дълготрайни активи (нетно)</t>
  </si>
  <si>
    <t>Всеобхватен доход за периода</t>
  </si>
  <si>
    <t>Промени в актюерски печалби/загуби</t>
  </si>
  <si>
    <t>Промени в резерви за хеджиране на парични потоци</t>
  </si>
  <si>
    <t>Промени в справедливата стойност на финансови активи на разположение за продажба</t>
  </si>
  <si>
    <t>Промени в справедливата стойност на имоти, машини и съоражениея</t>
  </si>
  <si>
    <t>Промени в курсови разлики признати в собствения капитал при трансформация в месна валута</t>
  </si>
  <si>
    <t>Промени в счетоводните политики</t>
  </si>
  <si>
    <t>Печалба/(загуба) за периода</t>
  </si>
  <si>
    <t>Печалба/загуба за периода</t>
  </si>
  <si>
    <t>Печалба за периода</t>
  </si>
  <si>
    <t>Друг всеобхватен доход</t>
  </si>
  <si>
    <t>Общо всеобхватен доход</t>
  </si>
  <si>
    <t>Издадени нови акции/дялове</t>
  </si>
  <si>
    <t>Разходи по издаването</t>
  </si>
  <si>
    <t>Трансфер на амортизация от имоти, машини и съоражения</t>
  </si>
  <si>
    <t>Промени от преминаване към МСС за първи път</t>
  </si>
  <si>
    <t>Одит</t>
  </si>
  <si>
    <t>Търговски вземания</t>
  </si>
  <si>
    <t>Вземания от свързани предприятия</t>
  </si>
  <si>
    <t>Финансови активи държани за търгуване</t>
  </si>
  <si>
    <t>……………</t>
  </si>
  <si>
    <t>Депозити</t>
  </si>
  <si>
    <t>Търговски задължениа</t>
  </si>
  <si>
    <t>Задължения към свързани предприятия</t>
  </si>
  <si>
    <t>Получени заеми</t>
  </si>
  <si>
    <t xml:space="preserve">Парични средства и парични еквиваленти на 1 януари </t>
  </si>
  <si>
    <t xml:space="preserve">Парични средства и парични еквиваленти на 31 декември </t>
  </si>
  <si>
    <t>Печалба/(загуба) преди данъци</t>
  </si>
  <si>
    <t>Оперативна печалба/(загуба)</t>
  </si>
  <si>
    <t>Разход за данък върху доходите по приложимата данъчна ставка от 10% за 2010 г. (2009 г.: 10%)</t>
  </si>
  <si>
    <t>конкретния случай-дни или месеци</t>
  </si>
  <si>
    <t xml:space="preserve">Забележка: Изчисл на ср.прет брой се изв на база един от двата варианта който е по подходящ в </t>
  </si>
  <si>
    <t/>
  </si>
  <si>
    <t>Бъдещи минимални лизингови плащания към 31.12.2010 г.</t>
  </si>
  <si>
    <t>Бъдещи минимални лизингови плащания към 31.12.2009 г.</t>
  </si>
  <si>
    <t>ИНДИВИДУАЛЕН ФИНАНСОВ ОТЧЕТ</t>
  </si>
  <si>
    <t>За годината приключваща на</t>
  </si>
  <si>
    <t>Спас Спасов</t>
  </si>
  <si>
    <t>София, 28 февруари 2012 г.</t>
  </si>
  <si>
    <t xml:space="preserve">ОТЧЕТ ЗА ДОХОДИТЕ за годината приключваща на  </t>
  </si>
  <si>
    <t xml:space="preserve">ОТЧЕТ ЗА ВСЕОБХВАТНИЯ ДОХОД за годината приключваща на  </t>
  </si>
  <si>
    <t>Печалба на акция</t>
  </si>
  <si>
    <t>Всички суми а в хил.лв. с изключение на показателя Печалба на акция.</t>
  </si>
  <si>
    <t>ОБЩО АКТИВИ</t>
  </si>
  <si>
    <t>ОБЩО СОБСТВЕН КАПИТАЛ</t>
  </si>
  <si>
    <t>СОБСТВЕН КАПИТАЛ</t>
  </si>
  <si>
    <t>ПАСИВИ</t>
  </si>
  <si>
    <t>ОБЩО ПАСИВИ И СОБСТВЕН КАПИТАЛ</t>
  </si>
  <si>
    <t xml:space="preserve">ОТЧЕТ ЗА ФИНАНСОВОТО СЪСТОЯНИЕ КЪМ </t>
  </si>
  <si>
    <t xml:space="preserve">ОТЧЕТ ЗА ПАРИЧНИТЕ ПОТОЦИ за годината приключваща на </t>
  </si>
  <si>
    <t xml:space="preserve">за годината приключваща на </t>
  </si>
  <si>
    <t>Изменение</t>
  </si>
  <si>
    <t>Активи в процес на изграждане</t>
  </si>
  <si>
    <t>Трансфери</t>
  </si>
  <si>
    <t xml:space="preserve">Готова продукция </t>
  </si>
  <si>
    <t>Обезценка на залежали стоки</t>
  </si>
  <si>
    <t>Софтуер</t>
  </si>
  <si>
    <t>Патенти и лицензи</t>
  </si>
  <si>
    <t>Данъци върху доходите</t>
  </si>
  <si>
    <t>Средно претеглен брой акции/дялове - бр.</t>
  </si>
  <si>
    <t>Номинална стойност на една акция/дял -лв.</t>
  </si>
  <si>
    <t>Основен капитал - хил.лв.</t>
  </si>
  <si>
    <t>Обратно изкупени акции към 01.01</t>
  </si>
  <si>
    <t>Продадени през периода</t>
  </si>
  <si>
    <t>Обратно изкупени акции за периода</t>
  </si>
  <si>
    <t>Обратно изкупени акции към 31.12</t>
  </si>
  <si>
    <t>Отчет за финансовото състояние</t>
  </si>
  <si>
    <t>Задължения по корпоративни данъци</t>
  </si>
  <si>
    <t>ДДС за доплащане</t>
  </si>
  <si>
    <t>Нетекущи финансови задължения</t>
  </si>
  <si>
    <t>Текущи финансови  задължения</t>
  </si>
  <si>
    <t>Финансови задължения</t>
  </si>
  <si>
    <t>Гарациоона потдръжка</t>
  </si>
  <si>
    <t>Използвана/Отписана</t>
  </si>
  <si>
    <t>Неизползвана част от провизии</t>
  </si>
  <si>
    <t>Промени в допусканията и предположенията</t>
  </si>
  <si>
    <t>Възстановяване на обект след експоатация</t>
  </si>
  <si>
    <t>Задължения към кредитори</t>
  </si>
  <si>
    <t>Банкови задължения</t>
  </si>
  <si>
    <t>Имоти машини и съоражения</t>
  </si>
  <si>
    <t>Нематериални активи</t>
  </si>
  <si>
    <t>Вземания</t>
  </si>
  <si>
    <t>Пари и парични еквиваленти</t>
  </si>
  <si>
    <t>Нетно активи класифицирани като група за изваждане от употреба</t>
  </si>
  <si>
    <t>Разходи за възнаграждения</t>
  </si>
  <si>
    <t>Разходи за заплати</t>
  </si>
  <si>
    <t>Разходи за социални осигуровки</t>
  </si>
  <si>
    <t>Разходи за допълнителни придобивки на служителите</t>
  </si>
  <si>
    <t>Приходи от лихви</t>
  </si>
  <si>
    <t>Промяна в справедливата стойност на финансови активи</t>
  </si>
  <si>
    <t>Разходи за лихви и банкови такси</t>
  </si>
  <si>
    <t>Приходи от промяната на валутните курсове</t>
  </si>
  <si>
    <t>Други нетекущи финансови активи</t>
  </si>
  <si>
    <t>Други финансови активи и пасиви</t>
  </si>
  <si>
    <t>Други нетекущи финансови пасиви</t>
  </si>
  <si>
    <t xml:space="preserve">Други текущи финансови активи </t>
  </si>
  <si>
    <t>Други текущи финансови пасиви</t>
  </si>
  <si>
    <t>Други текущи пасиви</t>
  </si>
  <si>
    <t>Други текущи активи</t>
  </si>
  <si>
    <t>Други нетекущи активи</t>
  </si>
  <si>
    <t xml:space="preserve">Продажби на продукция </t>
  </si>
  <si>
    <t xml:space="preserve">Продажби на услуги </t>
  </si>
  <si>
    <t>Други приходи</t>
  </si>
  <si>
    <t>Печалби от продажбата на дълготрайни активи</t>
  </si>
  <si>
    <t>Продажби на материали</t>
  </si>
  <si>
    <t>Инвестиции</t>
  </si>
  <si>
    <t>Сума</t>
  </si>
  <si>
    <t>Бр. акции/дялове</t>
  </si>
  <si>
    <t>% от капитала</t>
  </si>
  <si>
    <t>Дъщерно А ООД</t>
  </si>
  <si>
    <t>Дъщерно С АД</t>
  </si>
  <si>
    <t>Асоц А АД</t>
  </si>
  <si>
    <t>Асоц Б АД</t>
  </si>
  <si>
    <t>Задължениея по финансов лизинг</t>
  </si>
  <si>
    <t>…………………………</t>
  </si>
  <si>
    <t>Получени Заеми</t>
  </si>
  <si>
    <t>Банка А</t>
  </si>
  <si>
    <t>Балка Б</t>
  </si>
  <si>
    <t>EUR</t>
  </si>
  <si>
    <t>USD</t>
  </si>
  <si>
    <t>Безсрочен</t>
  </si>
  <si>
    <t>Сума хил.лв.</t>
  </si>
  <si>
    <t>Всички суми а в хиляди лева</t>
  </si>
  <si>
    <t xml:space="preserve">Преоценки </t>
  </si>
  <si>
    <t>Начислена</t>
  </si>
  <si>
    <t>Разлика между Активите и Пасивите</t>
  </si>
  <si>
    <t>11, 12, 13</t>
  </si>
  <si>
    <t>Разходи от промяната на валутните курсове</t>
  </si>
  <si>
    <t>Предприятия с влияние в Дружеството</t>
  </si>
  <si>
    <t>А</t>
  </si>
  <si>
    <t>Суми, дължими на свързани лица</t>
  </si>
  <si>
    <t>Нетна печалба(загуба) принадлежаща на собствениците на обикновенни акции - хил.лв.</t>
  </si>
  <si>
    <t>Провизия за Гарациоона потдръжка</t>
  </si>
  <si>
    <t>Провизия за Възстановяване на обект след експоатация</t>
  </si>
  <si>
    <t>Оценка на дружеството</t>
  </si>
  <si>
    <t>Печалба на акция в лв.</t>
  </si>
  <si>
    <t>Печалба на акция от продължаващи дейности в лв.</t>
  </si>
  <si>
    <t>Печалба на дял/акция</t>
  </si>
  <si>
    <t>Счетоводна стойност на дял/акция</t>
  </si>
  <si>
    <t>Приходи на дял/акция</t>
  </si>
  <si>
    <t>Търговски и други  вземания</t>
  </si>
  <si>
    <t>Сделки между свързани лица</t>
  </si>
  <si>
    <t>" ДУПНИЦА - ТАБАК " АД</t>
  </si>
  <si>
    <t>Венчо Бачев</t>
  </si>
  <si>
    <t>Елена Васева</t>
  </si>
  <si>
    <t>Продажба на материали</t>
  </si>
  <si>
    <t>Тютюн</t>
  </si>
  <si>
    <t xml:space="preserve">Продажби на вторични материали </t>
  </si>
  <si>
    <t>Вторични суровини</t>
  </si>
  <si>
    <t>Услуги свързани с тютюн</t>
  </si>
  <si>
    <t>Други промени признати в собствения капитал</t>
  </si>
  <si>
    <t>Отсрочени данъчни временни разлики, нетно</t>
  </si>
  <si>
    <t>Приложенията и пояснителните сведения представляват неразделна част от финансовия отчет</t>
  </si>
  <si>
    <t>София ,28 февруари 2012 г.</t>
  </si>
  <si>
    <t>Всички суми са в хиляди лева</t>
  </si>
</sst>
</file>

<file path=xl/styles.xml><?xml version="1.0" encoding="utf-8"?>
<styleSheet xmlns="http://schemas.openxmlformats.org/spreadsheetml/2006/main">
  <numFmts count="6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&quot;лв&quot;#,##0_);\(&quot;лв&quot;#,##0\)"/>
    <numFmt numFmtId="173" formatCode="&quot;лв&quot;#,##0_);[Red]\(&quot;лв&quot;#,##0\)"/>
    <numFmt numFmtId="174" formatCode="&quot;лв&quot;#,##0.00_);\(&quot;лв&quot;#,##0.00\)"/>
    <numFmt numFmtId="175" formatCode="&quot;лв&quot;#,##0.00_);[Red]\(&quot;лв&quot;#,##0.00\)"/>
    <numFmt numFmtId="176" formatCode="_(&quot;лв&quot;* #,##0_);_(&quot;лв&quot;* \(#,##0\);_(&quot;лв&quot;* &quot;-&quot;_);_(@_)"/>
    <numFmt numFmtId="177" formatCode="_(* #,##0_);_(* \(#,##0\);_(* &quot;-&quot;_);_(@_)"/>
    <numFmt numFmtId="178" formatCode="_(&quot;лв&quot;* #,##0.00_);_(&quot;лв&quot;* \(#,##0.00\);_(&quot;лв&quot;* &quot;-&quot;??_);_(@_)"/>
    <numFmt numFmtId="179" formatCode="_(* #,##0.00_);_(* \(#,##0.00\);_(* &quot;-&quot;??_);_(@_)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&quot;€&quot;#,##0_);\(&quot;€&quot;#,##0\)"/>
    <numFmt numFmtId="187" formatCode="&quot;€&quot;#,##0_);[Red]\(&quot;€&quot;#,##0\)"/>
    <numFmt numFmtId="188" formatCode="&quot;€&quot;#,##0.00_);\(&quot;€&quot;#,##0.00\)"/>
    <numFmt numFmtId="189" formatCode="&quot;€&quot;#,##0.00_);[Red]\(&quot;€&quot;#,##0.00\)"/>
    <numFmt numFmtId="190" formatCode="_(&quot;€&quot;* #,##0_);_(&quot;€&quot;* \(#,##0\);_(&quot;€&quot;* &quot;-&quot;_);_(@_)"/>
    <numFmt numFmtId="191" formatCode="_(&quot;€&quot;* #,##0.00_);_(&quot;€&quot;* \(#,##0.00\);_(&quot;€&quot;* &quot;-&quot;??_);_(@_)"/>
    <numFmt numFmtId="192" formatCode="0_);\(0\)"/>
    <numFmt numFmtId="193" formatCode="_(* #,##0_);_(* \(#,##0\);_(* &quot;-&quot;??_);_(@_)"/>
    <numFmt numFmtId="194" formatCode="[$-402]dd\ mmmm\ yyyy\ &quot;г.&quot;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  <numFmt numFmtId="199" formatCode="#,##0_ ;\-#,##0\ "/>
    <numFmt numFmtId="200" formatCode="[$-F800]dddd\,\ mmmm\ dd\,\ yyyy"/>
    <numFmt numFmtId="201" formatCode="[$-402]dd\ mmmm\ yyyy\ &quot;г.&quot;;@"/>
    <numFmt numFmtId="202" formatCode="dd\.mm\.yyyy\ &quot;г.&quot;;@"/>
    <numFmt numFmtId="203" formatCode="hh:mm\ &quot;ч.&quot;"/>
    <numFmt numFmtId="204" formatCode="dd\.m\.yyyy\ &quot;г.&quot;;@"/>
    <numFmt numFmtId="205" formatCode="d\.m\.yyyy\ &quot;г.&quot;;@"/>
    <numFmt numFmtId="206" formatCode="0.000"/>
    <numFmt numFmtId="207" formatCode="0.0000000"/>
    <numFmt numFmtId="208" formatCode="0.000000"/>
    <numFmt numFmtId="209" formatCode="0.00000"/>
    <numFmt numFmtId="210" formatCode="0.0000"/>
    <numFmt numFmtId="211" formatCode="_(* #,##0.0_);_(* \(#,##0.0\);_(* &quot;-&quot;??_);_(@_)"/>
    <numFmt numFmtId="212" formatCode="_(* #,##0.000_);_(* \(#,##0.000\);_(* &quot;-&quot;??_);_(@_)"/>
    <numFmt numFmtId="213" formatCode="#,##0.0"/>
    <numFmt numFmtId="214" formatCode="_-* #,##0.00,&quot;лв&quot;_-;\-* #,##0.00,&quot;лв&quot;_-;_-* \-??&quot; лв&quot;_-;_-@_-"/>
    <numFmt numFmtId="215" formatCode="[$Ђ-2]\ #,##0.00_);[Red]\([$Ђ-2]\ #,##0.00\)"/>
    <numFmt numFmtId="216" formatCode="#,##0\ _л_в_."/>
    <numFmt numFmtId="217" formatCode="0.0%"/>
    <numFmt numFmtId="218" formatCode="_-* #,##0.0\ _л_в_._-;\-* #,##0.0\ _л_в_._-;_-* &quot;-&quot;?\ _л_в_._-;_-@_-"/>
    <numFmt numFmtId="219" formatCode="_(* #,##0.0_);_(* \(#,##0.0\);_(* &quot;-&quot;_);_(@_)"/>
    <numFmt numFmtId="220" formatCode="_(* #,##0.00_);_(* \(#,##0.00\);_(* &quot;-&quot;_);_(@_)"/>
    <numFmt numFmtId="221" formatCode="_(* #,##0.000_);_(* \(#,##0.000\);_(* &quot;-&quot;_);_(@_)"/>
  </numFmts>
  <fonts count="64">
    <font>
      <sz val="10"/>
      <name val="Arial"/>
      <family val="0"/>
    </font>
    <font>
      <u val="single"/>
      <sz val="10"/>
      <color indexed="36"/>
      <name val="Hebar"/>
      <family val="0"/>
    </font>
    <font>
      <u val="single"/>
      <sz val="10"/>
      <color indexed="12"/>
      <name val="Hebar"/>
      <family val="0"/>
    </font>
    <font>
      <sz val="10"/>
      <name val="OpalB"/>
      <family val="0"/>
    </font>
    <font>
      <sz val="10"/>
      <name val="Hebar"/>
      <family val="0"/>
    </font>
    <font>
      <sz val="8"/>
      <name val="Arial"/>
      <family val="2"/>
    </font>
    <font>
      <sz val="10"/>
      <name val="Timok"/>
      <family val="0"/>
    </font>
    <font>
      <sz val="10"/>
      <name val="Times New Roman Cyr"/>
      <family val="0"/>
    </font>
    <font>
      <b/>
      <u val="single"/>
      <sz val="10"/>
      <color indexed="12"/>
      <name val="Hebar"/>
      <family val="0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b/>
      <sz val="14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  <font>
      <b/>
      <u val="single"/>
      <sz val="12"/>
      <name val="Calibri"/>
      <family val="2"/>
    </font>
    <font>
      <b/>
      <u val="single"/>
      <sz val="10"/>
      <name val="Calibri"/>
      <family val="2"/>
    </font>
    <font>
      <b/>
      <i/>
      <sz val="10"/>
      <name val="Calibri"/>
      <family val="2"/>
    </font>
    <font>
      <i/>
      <sz val="10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b/>
      <sz val="10"/>
      <color indexed="12"/>
      <name val="Calibri"/>
      <family val="2"/>
    </font>
    <font>
      <b/>
      <sz val="10"/>
      <color indexed="10"/>
      <name val="Calibri"/>
      <family val="2"/>
    </font>
    <font>
      <b/>
      <i/>
      <sz val="11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z val="8"/>
      <name val="Calibri"/>
      <family val="2"/>
    </font>
    <font>
      <b/>
      <i/>
      <sz val="9"/>
      <name val="Calibri"/>
      <family val="2"/>
    </font>
    <font>
      <sz val="11"/>
      <color indexed="12"/>
      <name val="Calibri"/>
      <family val="2"/>
    </font>
    <font>
      <b/>
      <sz val="11"/>
      <color indexed="10"/>
      <name val="Calibri"/>
      <family val="2"/>
    </font>
    <font>
      <b/>
      <i/>
      <sz val="10"/>
      <color indexed="12"/>
      <name val="Calibri"/>
      <family val="2"/>
    </font>
    <font>
      <sz val="14"/>
      <name val="Calibri"/>
      <family val="2"/>
    </font>
    <font>
      <b/>
      <sz val="11"/>
      <color indexed="12"/>
      <name val="Calibri"/>
      <family val="2"/>
    </font>
    <font>
      <i/>
      <sz val="11"/>
      <name val="Calibri"/>
      <family val="2"/>
    </font>
    <font>
      <b/>
      <i/>
      <sz val="11"/>
      <color indexed="8"/>
      <name val="Calibri"/>
      <family val="2"/>
    </font>
    <font>
      <b/>
      <i/>
      <sz val="10"/>
      <color indexed="8"/>
      <name val="Calibri"/>
      <family val="2"/>
    </font>
    <font>
      <b/>
      <sz val="16"/>
      <name val="Calibri"/>
      <family val="2"/>
    </font>
    <font>
      <b/>
      <sz val="20"/>
      <name val="Calibri"/>
      <family val="2"/>
    </font>
    <font>
      <sz val="11"/>
      <color indexed="8"/>
      <name val="Calibri"/>
      <family val="2"/>
    </font>
    <font>
      <b/>
      <sz val="13"/>
      <name val="Calibri"/>
      <family val="2"/>
    </font>
    <font>
      <b/>
      <sz val="9"/>
      <color indexed="10"/>
      <name val="Calibri"/>
      <family val="2"/>
    </font>
    <font>
      <sz val="10"/>
      <color indexed="10"/>
      <name val="Calibri"/>
      <family val="2"/>
    </font>
    <font>
      <sz val="12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u val="single"/>
      <sz val="10"/>
      <color indexed="12"/>
      <name val="Calibri"/>
      <family val="2"/>
    </font>
    <font>
      <sz val="9"/>
      <color indexed="10"/>
      <name val="Calibri"/>
      <family val="2"/>
    </font>
    <font>
      <sz val="9"/>
      <color indexed="12"/>
      <name val="Calibri"/>
      <family val="2"/>
    </font>
    <font>
      <sz val="20"/>
      <name val="Calibri"/>
      <family val="2"/>
    </font>
    <font>
      <b/>
      <u val="single"/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medium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5" borderId="0" applyNumberFormat="0" applyBorder="0" applyAlignment="0" applyProtection="0"/>
    <xf numFmtId="0" fontId="38" fillId="8" borderId="0" applyNumberFormat="0" applyBorder="0" applyAlignment="0" applyProtection="0"/>
    <xf numFmtId="0" fontId="38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9" borderId="0" applyNumberFormat="0" applyBorder="0" applyAlignment="0" applyProtection="0"/>
    <xf numFmtId="0" fontId="51" fillId="3" borderId="0" applyNumberFormat="0" applyBorder="0" applyAlignment="0" applyProtection="0"/>
    <xf numFmtId="0" fontId="52" fillId="20" borderId="1" applyNumberFormat="0" applyAlignment="0" applyProtection="0"/>
    <xf numFmtId="0" fontId="53" fillId="21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5" fillId="4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9" fillId="7" borderId="1" applyNumberFormat="0" applyAlignment="0" applyProtection="0"/>
    <xf numFmtId="0" fontId="60" fillId="0" borderId="6" applyNumberFormat="0" applyFill="0" applyAlignment="0" applyProtection="0"/>
    <xf numFmtId="0" fontId="61" fillId="22" borderId="0" applyNumberFormat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7" fillId="0" borderId="0">
      <alignment/>
      <protection/>
    </xf>
    <xf numFmtId="0" fontId="0" fillId="23" borderId="7" applyNumberFormat="0" applyFont="0" applyAlignment="0" applyProtection="0"/>
    <xf numFmtId="0" fontId="62" fillId="20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9" fillId="0" borderId="9" applyNumberFormat="0" applyFill="0" applyAlignment="0" applyProtection="0"/>
    <xf numFmtId="0" fontId="10" fillId="0" borderId="0" applyNumberFormat="0" applyFill="0" applyBorder="0" applyAlignment="0" applyProtection="0"/>
  </cellStyleXfs>
  <cellXfs count="750">
    <xf numFmtId="0" fontId="0" fillId="0" borderId="0" xfId="0" applyAlignment="1">
      <alignment/>
    </xf>
    <xf numFmtId="0" fontId="11" fillId="24" borderId="0" xfId="0" applyFont="1" applyFill="1" applyAlignment="1">
      <alignment/>
    </xf>
    <xf numFmtId="0" fontId="11" fillId="20" borderId="0" xfId="0" applyFont="1" applyFill="1" applyAlignment="1">
      <alignment/>
    </xf>
    <xf numFmtId="0" fontId="12" fillId="24" borderId="0" xfId="0" applyFont="1" applyFill="1" applyAlignment="1">
      <alignment horizontal="center" vertical="center" wrapText="1"/>
    </xf>
    <xf numFmtId="0" fontId="11" fillId="24" borderId="0" xfId="0" applyFont="1" applyFill="1" applyBorder="1" applyAlignment="1">
      <alignment/>
    </xf>
    <xf numFmtId="0" fontId="13" fillId="24" borderId="0" xfId="0" applyFont="1" applyFill="1" applyBorder="1" applyAlignment="1">
      <alignment horizontal="center"/>
    </xf>
    <xf numFmtId="0" fontId="14" fillId="24" borderId="10" xfId="0" applyFont="1" applyFill="1" applyBorder="1" applyAlignment="1">
      <alignment horizontal="center" vertical="center"/>
    </xf>
    <xf numFmtId="0" fontId="14" fillId="24" borderId="0" xfId="0" applyFont="1" applyFill="1" applyBorder="1" applyAlignment="1">
      <alignment vertical="center"/>
    </xf>
    <xf numFmtId="0" fontId="14" fillId="24" borderId="10" xfId="0" applyNumberFormat="1" applyFont="1" applyFill="1" applyBorder="1" applyAlignment="1">
      <alignment horizontal="center" vertical="center"/>
    </xf>
    <xf numFmtId="0" fontId="14" fillId="24" borderId="0" xfId="0" applyNumberFormat="1" applyFont="1" applyFill="1" applyBorder="1" applyAlignment="1">
      <alignment horizontal="center" vertical="center"/>
    </xf>
    <xf numFmtId="0" fontId="14" fillId="24" borderId="11" xfId="0" applyFont="1" applyFill="1" applyBorder="1" applyAlignment="1">
      <alignment vertical="center"/>
    </xf>
    <xf numFmtId="0" fontId="14" fillId="24" borderId="11" xfId="0" applyFont="1" applyFill="1" applyBorder="1" applyAlignment="1">
      <alignment horizontal="center" vertical="center"/>
    </xf>
    <xf numFmtId="0" fontId="14" fillId="24" borderId="0" xfId="0" applyFont="1" applyFill="1" applyBorder="1" applyAlignment="1">
      <alignment horizontal="center" vertical="center"/>
    </xf>
    <xf numFmtId="0" fontId="14" fillId="24" borderId="12" xfId="0" applyFont="1" applyFill="1" applyBorder="1" applyAlignment="1">
      <alignment horizontal="center" vertical="center"/>
    </xf>
    <xf numFmtId="0" fontId="11" fillId="24" borderId="13" xfId="0" applyFont="1" applyFill="1" applyBorder="1" applyAlignment="1">
      <alignment horizontal="center"/>
    </xf>
    <xf numFmtId="0" fontId="11" fillId="24" borderId="12" xfId="0" applyFont="1" applyFill="1" applyBorder="1" applyAlignment="1">
      <alignment/>
    </xf>
    <xf numFmtId="0" fontId="11" fillId="24" borderId="0" xfId="0" applyFont="1" applyFill="1" applyBorder="1" applyAlignment="1">
      <alignment/>
    </xf>
    <xf numFmtId="193" fontId="11" fillId="24" borderId="13" xfId="0" applyNumberFormat="1" applyFont="1" applyFill="1" applyBorder="1" applyAlignment="1">
      <alignment/>
    </xf>
    <xf numFmtId="193" fontId="11" fillId="24" borderId="0" xfId="0" applyNumberFormat="1" applyFont="1" applyFill="1" applyBorder="1" applyAlignment="1">
      <alignment/>
    </xf>
    <xf numFmtId="193" fontId="11" fillId="24" borderId="14" xfId="0" applyNumberFormat="1" applyFont="1" applyFill="1" applyBorder="1" applyAlignment="1">
      <alignment/>
    </xf>
    <xf numFmtId="0" fontId="11" fillId="24" borderId="12" xfId="0" applyFont="1" applyFill="1" applyBorder="1" applyAlignment="1">
      <alignment horizontal="center"/>
    </xf>
    <xf numFmtId="193" fontId="11" fillId="24" borderId="12" xfId="0" applyNumberFormat="1" applyFont="1" applyFill="1" applyBorder="1" applyAlignment="1">
      <alignment/>
    </xf>
    <xf numFmtId="193" fontId="11" fillId="24" borderId="15" xfId="0" applyNumberFormat="1" applyFont="1" applyFill="1" applyBorder="1" applyAlignment="1">
      <alignment/>
    </xf>
    <xf numFmtId="0" fontId="11" fillId="24" borderId="0" xfId="0" applyFont="1" applyFill="1" applyBorder="1" applyAlignment="1">
      <alignment horizontal="center"/>
    </xf>
    <xf numFmtId="9" fontId="11" fillId="24" borderId="0" xfId="69" applyFont="1" applyFill="1" applyBorder="1" applyAlignment="1">
      <alignment/>
    </xf>
    <xf numFmtId="0" fontId="14" fillId="24" borderId="16" xfId="0" applyNumberFormat="1" applyFont="1" applyFill="1" applyBorder="1" applyAlignment="1">
      <alignment horizontal="center" vertical="center"/>
    </xf>
    <xf numFmtId="0" fontId="14" fillId="24" borderId="17" xfId="0" applyFont="1" applyFill="1" applyBorder="1" applyAlignment="1">
      <alignment horizontal="center" vertical="center"/>
    </xf>
    <xf numFmtId="0" fontId="14" fillId="24" borderId="18" xfId="0" applyFont="1" applyFill="1" applyBorder="1" applyAlignment="1">
      <alignment horizontal="center" vertical="center"/>
    </xf>
    <xf numFmtId="0" fontId="14" fillId="24" borderId="14" xfId="0" applyFont="1" applyFill="1" applyBorder="1" applyAlignment="1">
      <alignment horizontal="center" vertical="center"/>
    </xf>
    <xf numFmtId="0" fontId="14" fillId="24" borderId="12" xfId="0" applyFont="1" applyFill="1" applyBorder="1" applyAlignment="1">
      <alignment vertical="center"/>
    </xf>
    <xf numFmtId="193" fontId="14" fillId="24" borderId="13" xfId="0" applyNumberFormat="1" applyFont="1" applyFill="1" applyBorder="1" applyAlignment="1">
      <alignment horizontal="center" vertical="center"/>
    </xf>
    <xf numFmtId="193" fontId="14" fillId="24" borderId="0" xfId="0" applyNumberFormat="1" applyFont="1" applyFill="1" applyBorder="1" applyAlignment="1">
      <alignment horizontal="center" vertical="center"/>
    </xf>
    <xf numFmtId="193" fontId="14" fillId="24" borderId="19" xfId="0" applyNumberFormat="1" applyFont="1" applyFill="1" applyBorder="1" applyAlignment="1">
      <alignment horizontal="center" vertical="center"/>
    </xf>
    <xf numFmtId="0" fontId="11" fillId="24" borderId="15" xfId="0" applyFont="1" applyFill="1" applyBorder="1" applyAlignment="1">
      <alignment horizontal="center"/>
    </xf>
    <xf numFmtId="179" fontId="11" fillId="24" borderId="12" xfId="0" applyNumberFormat="1" applyFont="1" applyFill="1" applyBorder="1" applyAlignment="1">
      <alignment/>
    </xf>
    <xf numFmtId="179" fontId="11" fillId="24" borderId="0" xfId="0" applyNumberFormat="1" applyFont="1" applyFill="1" applyBorder="1" applyAlignment="1">
      <alignment/>
    </xf>
    <xf numFmtId="179" fontId="11" fillId="24" borderId="20" xfId="0" applyNumberFormat="1" applyFont="1" applyFill="1" applyBorder="1" applyAlignment="1">
      <alignment/>
    </xf>
    <xf numFmtId="16" fontId="11" fillId="24" borderId="0" xfId="0" applyNumberFormat="1" applyFont="1" applyFill="1" applyAlignment="1">
      <alignment/>
    </xf>
    <xf numFmtId="0" fontId="11" fillId="24" borderId="14" xfId="0" applyFont="1" applyFill="1" applyBorder="1" applyAlignment="1">
      <alignment horizontal="center"/>
    </xf>
    <xf numFmtId="179" fontId="11" fillId="24" borderId="13" xfId="0" applyNumberFormat="1" applyFont="1" applyFill="1" applyBorder="1" applyAlignment="1">
      <alignment/>
    </xf>
    <xf numFmtId="0" fontId="11" fillId="24" borderId="12" xfId="0" applyFont="1" applyFill="1" applyBorder="1" applyAlignment="1">
      <alignment vertical="center"/>
    </xf>
    <xf numFmtId="0" fontId="11" fillId="24" borderId="0" xfId="0" applyFont="1" applyFill="1" applyBorder="1" applyAlignment="1">
      <alignment vertical="center"/>
    </xf>
    <xf numFmtId="0" fontId="14" fillId="24" borderId="12" xfId="0" applyFont="1" applyFill="1" applyBorder="1" applyAlignment="1">
      <alignment/>
    </xf>
    <xf numFmtId="0" fontId="14" fillId="24" borderId="0" xfId="0" applyFont="1" applyFill="1" applyBorder="1" applyAlignment="1">
      <alignment/>
    </xf>
    <xf numFmtId="0" fontId="11" fillId="24" borderId="0" xfId="0" applyFont="1" applyFill="1" applyBorder="1" applyAlignment="1">
      <alignment horizontal="left"/>
    </xf>
    <xf numFmtId="179" fontId="11" fillId="24" borderId="21" xfId="0" applyNumberFormat="1" applyFont="1" applyFill="1" applyBorder="1" applyAlignment="1">
      <alignment/>
    </xf>
    <xf numFmtId="0" fontId="14" fillId="24" borderId="0" xfId="0" applyFont="1" applyFill="1" applyAlignment="1">
      <alignment/>
    </xf>
    <xf numFmtId="0" fontId="15" fillId="24" borderId="0" xfId="0" applyFont="1" applyFill="1" applyAlignment="1">
      <alignment horizontal="center"/>
    </xf>
    <xf numFmtId="0" fontId="11" fillId="24" borderId="0" xfId="0" applyFont="1" applyFill="1" applyAlignment="1">
      <alignment horizontal="center" vertical="top"/>
    </xf>
    <xf numFmtId="0" fontId="11" fillId="24" borderId="0" xfId="0" applyFont="1" applyFill="1" applyAlignment="1">
      <alignment wrapText="1"/>
    </xf>
    <xf numFmtId="0" fontId="11" fillId="24" borderId="0" xfId="0" applyFont="1" applyFill="1" applyAlignment="1">
      <alignment horizontal="justify"/>
    </xf>
    <xf numFmtId="0" fontId="11" fillId="24" borderId="0" xfId="0" applyFont="1" applyFill="1" applyAlignment="1">
      <alignment horizontal="right" vertical="top" wrapText="1"/>
    </xf>
    <xf numFmtId="0" fontId="11" fillId="24" borderId="0" xfId="0" applyFont="1" applyFill="1" applyAlignment="1">
      <alignment horizontal="center"/>
    </xf>
    <xf numFmtId="0" fontId="14" fillId="24" borderId="0" xfId="0" applyFont="1" applyFill="1" applyAlignment="1">
      <alignment horizontal="justify" vertical="top"/>
    </xf>
    <xf numFmtId="0" fontId="11" fillId="24" borderId="0" xfId="0" applyFont="1" applyFill="1" applyAlignment="1">
      <alignment horizontal="right"/>
    </xf>
    <xf numFmtId="0" fontId="11" fillId="24" borderId="0" xfId="0" applyFont="1" applyFill="1" applyAlignment="1">
      <alignment horizontal="justify" vertical="top"/>
    </xf>
    <xf numFmtId="179" fontId="11" fillId="24" borderId="12" xfId="42" applyFont="1" applyFill="1" applyBorder="1" applyAlignment="1">
      <alignment/>
    </xf>
    <xf numFmtId="0" fontId="14" fillId="24" borderId="0" xfId="0" applyFont="1" applyFill="1" applyBorder="1" applyAlignment="1">
      <alignment horizontal="center"/>
    </xf>
    <xf numFmtId="179" fontId="14" fillId="24" borderId="0" xfId="42" applyFont="1" applyFill="1" applyBorder="1" applyAlignment="1">
      <alignment horizontal="center"/>
    </xf>
    <xf numFmtId="0" fontId="16" fillId="24" borderId="0" xfId="0" applyFont="1" applyFill="1" applyAlignment="1">
      <alignment horizontal="center"/>
    </xf>
    <xf numFmtId="0" fontId="11" fillId="24" borderId="0" xfId="0" applyFont="1" applyFill="1" applyAlignment="1">
      <alignment horizontal="right" vertical="top"/>
    </xf>
    <xf numFmtId="10" fontId="11" fillId="24" borderId="0" xfId="0" applyNumberFormat="1" applyFont="1" applyFill="1" applyAlignment="1">
      <alignment horizontal="right"/>
    </xf>
    <xf numFmtId="9" fontId="11" fillId="24" borderId="0" xfId="0" applyNumberFormat="1" applyFont="1" applyFill="1" applyAlignment="1">
      <alignment horizontal="right"/>
    </xf>
    <xf numFmtId="0" fontId="11" fillId="24" borderId="0" xfId="58" applyFont="1" applyFill="1">
      <alignment/>
      <protection/>
    </xf>
    <xf numFmtId="0" fontId="17" fillId="24" borderId="0" xfId="58" applyFont="1" applyFill="1">
      <alignment/>
      <protection/>
    </xf>
    <xf numFmtId="0" fontId="13" fillId="24" borderId="0" xfId="58" applyFont="1" applyFill="1" applyAlignment="1">
      <alignment horizontal="center"/>
      <protection/>
    </xf>
    <xf numFmtId="0" fontId="14" fillId="24" borderId="12" xfId="58" applyFont="1" applyFill="1" applyBorder="1" applyAlignment="1">
      <alignment horizontal="center" vertical="center" wrapText="1"/>
      <protection/>
    </xf>
    <xf numFmtId="0" fontId="11" fillId="24" borderId="0" xfId="58" applyFont="1" applyFill="1" applyAlignment="1">
      <alignment horizontal="center" vertical="center" wrapText="1"/>
      <protection/>
    </xf>
    <xf numFmtId="0" fontId="11" fillId="24" borderId="12" xfId="58" applyFont="1" applyFill="1" applyBorder="1" applyAlignment="1">
      <alignment horizontal="justify" vertical="justify"/>
      <protection/>
    </xf>
    <xf numFmtId="0" fontId="11" fillId="24" borderId="12" xfId="58" applyFont="1" applyFill="1" applyBorder="1">
      <alignment/>
      <protection/>
    </xf>
    <xf numFmtId="0" fontId="16" fillId="24" borderId="0" xfId="0" applyFont="1" applyFill="1" applyAlignment="1">
      <alignment/>
    </xf>
    <xf numFmtId="0" fontId="11" fillId="24" borderId="12" xfId="0" applyFont="1" applyFill="1" applyBorder="1" applyAlignment="1">
      <alignment/>
    </xf>
    <xf numFmtId="14" fontId="11" fillId="24" borderId="0" xfId="0" applyNumberFormat="1" applyFont="1" applyFill="1" applyAlignment="1">
      <alignment/>
    </xf>
    <xf numFmtId="0" fontId="11" fillId="24" borderId="15" xfId="0" applyFont="1" applyFill="1" applyBorder="1" applyAlignment="1">
      <alignment/>
    </xf>
    <xf numFmtId="0" fontId="11" fillId="24" borderId="17" xfId="0" applyFont="1" applyFill="1" applyBorder="1" applyAlignment="1">
      <alignment/>
    </xf>
    <xf numFmtId="0" fontId="11" fillId="24" borderId="22" xfId="0" applyFont="1" applyFill="1" applyBorder="1" applyAlignment="1">
      <alignment/>
    </xf>
    <xf numFmtId="0" fontId="11" fillId="24" borderId="16" xfId="0" applyFont="1" applyFill="1" applyBorder="1" applyAlignment="1">
      <alignment/>
    </xf>
    <xf numFmtId="0" fontId="11" fillId="24" borderId="23" xfId="0" applyFont="1" applyFill="1" applyBorder="1" applyAlignment="1">
      <alignment/>
    </xf>
    <xf numFmtId="0" fontId="11" fillId="24" borderId="10" xfId="0" applyFont="1" applyFill="1" applyBorder="1" applyAlignment="1">
      <alignment/>
    </xf>
    <xf numFmtId="0" fontId="11" fillId="24" borderId="13" xfId="0" applyFont="1" applyFill="1" applyBorder="1" applyAlignment="1">
      <alignment/>
    </xf>
    <xf numFmtId="0" fontId="11" fillId="24" borderId="24" xfId="0" applyFont="1" applyFill="1" applyBorder="1" applyAlignment="1">
      <alignment/>
    </xf>
    <xf numFmtId="0" fontId="11" fillId="24" borderId="21" xfId="0" applyFont="1" applyFill="1" applyBorder="1" applyAlignment="1">
      <alignment/>
    </xf>
    <xf numFmtId="0" fontId="11" fillId="24" borderId="18" xfId="0" applyFont="1" applyFill="1" applyBorder="1" applyAlignment="1">
      <alignment/>
    </xf>
    <xf numFmtId="0" fontId="11" fillId="24" borderId="11" xfId="0" applyFont="1" applyFill="1" applyBorder="1" applyAlignment="1">
      <alignment/>
    </xf>
    <xf numFmtId="0" fontId="11" fillId="24" borderId="20" xfId="0" applyFont="1" applyFill="1" applyBorder="1" applyAlignment="1">
      <alignment/>
    </xf>
    <xf numFmtId="16" fontId="11" fillId="24" borderId="17" xfId="0" applyNumberFormat="1" applyFont="1" applyFill="1" applyBorder="1" applyAlignment="1">
      <alignment/>
    </xf>
    <xf numFmtId="14" fontId="11" fillId="24" borderId="17" xfId="0" applyNumberFormat="1" applyFont="1" applyFill="1" applyBorder="1" applyAlignment="1">
      <alignment/>
    </xf>
    <xf numFmtId="1" fontId="11" fillId="24" borderId="12" xfId="0" applyNumberFormat="1" applyFont="1" applyFill="1" applyBorder="1" applyAlignment="1">
      <alignment/>
    </xf>
    <xf numFmtId="193" fontId="11" fillId="24" borderId="12" xfId="42" applyNumberFormat="1" applyFont="1" applyFill="1" applyBorder="1" applyAlignment="1">
      <alignment/>
    </xf>
    <xf numFmtId="1" fontId="11" fillId="24" borderId="0" xfId="0" applyNumberFormat="1" applyFont="1" applyFill="1" applyAlignment="1">
      <alignment/>
    </xf>
    <xf numFmtId="2" fontId="11" fillId="24" borderId="12" xfId="0" applyNumberFormat="1" applyFont="1" applyFill="1" applyBorder="1" applyAlignment="1">
      <alignment/>
    </xf>
    <xf numFmtId="193" fontId="11" fillId="24" borderId="0" xfId="42" applyNumberFormat="1" applyFont="1" applyFill="1" applyAlignment="1">
      <alignment/>
    </xf>
    <xf numFmtId="0" fontId="14" fillId="24" borderId="0" xfId="0" applyFont="1" applyFill="1" applyAlignment="1">
      <alignment horizontal="justify" vertical="top" wrapText="1"/>
    </xf>
    <xf numFmtId="0" fontId="14" fillId="24" borderId="0" xfId="0" applyFont="1" applyFill="1" applyAlignment="1">
      <alignment horizontal="right" vertical="top" wrapText="1"/>
    </xf>
    <xf numFmtId="0" fontId="14" fillId="24" borderId="25" xfId="0" applyFont="1" applyFill="1" applyBorder="1" applyAlignment="1">
      <alignment horizontal="right"/>
    </xf>
    <xf numFmtId="0" fontId="14" fillId="24" borderId="0" xfId="0" applyFont="1" applyFill="1" applyAlignment="1">
      <alignment horizontal="right"/>
    </xf>
    <xf numFmtId="0" fontId="14" fillId="24" borderId="26" xfId="0" applyFont="1" applyFill="1" applyBorder="1" applyAlignment="1">
      <alignment horizontal="center" wrapText="1"/>
    </xf>
    <xf numFmtId="0" fontId="14" fillId="24" borderId="0" xfId="0" applyFont="1" applyFill="1" applyAlignment="1">
      <alignment horizontal="center" wrapText="1"/>
    </xf>
    <xf numFmtId="0" fontId="14" fillId="24" borderId="0" xfId="0" applyFont="1" applyFill="1" applyAlignment="1">
      <alignment horizontal="left"/>
    </xf>
    <xf numFmtId="0" fontId="11" fillId="24" borderId="0" xfId="0" applyFont="1" applyFill="1" applyAlignment="1">
      <alignment horizontal="right" wrapText="1"/>
    </xf>
    <xf numFmtId="0" fontId="18" fillId="24" borderId="0" xfId="0" applyFont="1" applyFill="1" applyAlignment="1">
      <alignment horizontal="justify"/>
    </xf>
    <xf numFmtId="0" fontId="18" fillId="24" borderId="0" xfId="0" applyFont="1" applyFill="1" applyAlignment="1">
      <alignment horizontal="left"/>
    </xf>
    <xf numFmtId="0" fontId="14" fillId="24" borderId="0" xfId="0" applyFont="1" applyFill="1" applyAlignment="1">
      <alignment horizontal="justify"/>
    </xf>
    <xf numFmtId="0" fontId="19" fillId="24" borderId="0" xfId="0" applyFont="1" applyFill="1" applyAlignment="1">
      <alignment/>
    </xf>
    <xf numFmtId="0" fontId="14" fillId="24" borderId="20" xfId="0" applyNumberFormat="1" applyFont="1" applyFill="1" applyBorder="1" applyAlignment="1">
      <alignment horizontal="center" vertical="center" wrapText="1"/>
    </xf>
    <xf numFmtId="0" fontId="14" fillId="24" borderId="0" xfId="0" applyFont="1" applyFill="1" applyBorder="1" applyAlignment="1">
      <alignment/>
    </xf>
    <xf numFmtId="193" fontId="14" fillId="24" borderId="0" xfId="0" applyNumberFormat="1" applyFont="1" applyFill="1" applyBorder="1" applyAlignment="1">
      <alignment/>
    </xf>
    <xf numFmtId="0" fontId="14" fillId="24" borderId="20" xfId="0" applyFont="1" applyFill="1" applyBorder="1" applyAlignment="1">
      <alignment wrapText="1"/>
    </xf>
    <xf numFmtId="193" fontId="13" fillId="24" borderId="20" xfId="0" applyNumberFormat="1" applyFont="1" applyFill="1" applyBorder="1" applyAlignment="1">
      <alignment/>
    </xf>
    <xf numFmtId="0" fontId="20" fillId="24" borderId="0" xfId="0" applyFont="1" applyFill="1" applyAlignment="1">
      <alignment/>
    </xf>
    <xf numFmtId="204" fontId="14" fillId="24" borderId="0" xfId="0" applyNumberFormat="1" applyFont="1" applyFill="1" applyBorder="1" applyAlignment="1">
      <alignment horizontal="center"/>
    </xf>
    <xf numFmtId="177" fontId="11" fillId="24" borderId="0" xfId="0" applyNumberFormat="1" applyFont="1" applyFill="1" applyBorder="1" applyAlignment="1">
      <alignment/>
    </xf>
    <xf numFmtId="0" fontId="11" fillId="24" borderId="0" xfId="0" applyFont="1" applyFill="1" applyAlignment="1">
      <alignment/>
    </xf>
    <xf numFmtId="177" fontId="14" fillId="24" borderId="27" xfId="0" applyNumberFormat="1" applyFont="1" applyFill="1" applyBorder="1" applyAlignment="1">
      <alignment/>
    </xf>
    <xf numFmtId="177" fontId="14" fillId="24" borderId="0" xfId="0" applyNumberFormat="1" applyFont="1" applyFill="1" applyBorder="1" applyAlignment="1">
      <alignment/>
    </xf>
    <xf numFmtId="0" fontId="21" fillId="24" borderId="0" xfId="0" applyFont="1" applyFill="1" applyAlignment="1">
      <alignment horizontal="right"/>
    </xf>
    <xf numFmtId="177" fontId="14" fillId="24" borderId="20" xfId="0" applyNumberFormat="1" applyFont="1" applyFill="1" applyBorder="1" applyAlignment="1">
      <alignment/>
    </xf>
    <xf numFmtId="204" fontId="14" fillId="24" borderId="0" xfId="0" applyNumberFormat="1" applyFont="1" applyFill="1" applyBorder="1" applyAlignment="1">
      <alignment horizontal="center" vertical="center"/>
    </xf>
    <xf numFmtId="204" fontId="14" fillId="24" borderId="20" xfId="0" applyNumberFormat="1" applyFont="1" applyFill="1" applyBorder="1" applyAlignment="1">
      <alignment horizontal="center" vertical="center" wrapText="1"/>
    </xf>
    <xf numFmtId="0" fontId="14" fillId="24" borderId="20" xfId="0" applyFont="1" applyFill="1" applyBorder="1" applyAlignment="1">
      <alignment horizontal="center" vertical="center" wrapText="1"/>
    </xf>
    <xf numFmtId="0" fontId="11" fillId="24" borderId="0" xfId="0" applyFont="1" applyFill="1" applyAlignment="1">
      <alignment horizontal="center" vertical="center" wrapText="1"/>
    </xf>
    <xf numFmtId="0" fontId="14" fillId="24" borderId="0" xfId="0" applyFont="1" applyFill="1" applyBorder="1" applyAlignment="1">
      <alignment horizontal="left"/>
    </xf>
    <xf numFmtId="177" fontId="14" fillId="24" borderId="0" xfId="58" applyNumberFormat="1" applyFont="1" applyFill="1" applyBorder="1">
      <alignment/>
      <protection/>
    </xf>
    <xf numFmtId="0" fontId="22" fillId="24" borderId="0" xfId="0" applyFont="1" applyFill="1" applyAlignment="1">
      <alignment/>
    </xf>
    <xf numFmtId="177" fontId="11" fillId="24" borderId="0" xfId="58" applyNumberFormat="1" applyFont="1" applyFill="1" applyBorder="1">
      <alignment/>
      <protection/>
    </xf>
    <xf numFmtId="204" fontId="14" fillId="24" borderId="0" xfId="58" applyNumberFormat="1" applyFont="1" applyFill="1" applyBorder="1" applyAlignment="1">
      <alignment horizontal="center"/>
      <protection/>
    </xf>
    <xf numFmtId="177" fontId="11" fillId="24" borderId="0" xfId="58" applyNumberFormat="1" applyFont="1" applyFill="1" applyBorder="1" applyAlignment="1">
      <alignment wrapText="1"/>
      <protection/>
    </xf>
    <xf numFmtId="0" fontId="11" fillId="24" borderId="0" xfId="58" applyFont="1" applyFill="1" applyAlignment="1">
      <alignment wrapText="1"/>
      <protection/>
    </xf>
    <xf numFmtId="177" fontId="14" fillId="24" borderId="20" xfId="58" applyNumberFormat="1" applyFont="1" applyFill="1" applyBorder="1">
      <alignment/>
      <protection/>
    </xf>
    <xf numFmtId="177" fontId="14" fillId="24" borderId="27" xfId="58" applyNumberFormat="1" applyFont="1" applyFill="1" applyBorder="1">
      <alignment/>
      <protection/>
    </xf>
    <xf numFmtId="0" fontId="11" fillId="24" borderId="0" xfId="0" applyFont="1" applyFill="1" applyAlignment="1">
      <alignment horizontal="center" vertical="top" wrapText="1"/>
    </xf>
    <xf numFmtId="0" fontId="11" fillId="24" borderId="0" xfId="0" applyFont="1" applyFill="1" applyAlignment="1">
      <alignment horizontal="justify" vertical="top" wrapText="1"/>
    </xf>
    <xf numFmtId="0" fontId="11" fillId="24" borderId="0" xfId="0" applyFont="1" applyFill="1" applyAlignment="1">
      <alignment horizontal="left" vertical="top" wrapText="1"/>
    </xf>
    <xf numFmtId="0" fontId="19" fillId="24" borderId="0" xfId="65" applyFont="1" applyFill="1" applyBorder="1" applyAlignment="1" applyProtection="1">
      <alignment horizontal="left" vertical="center" wrapText="1"/>
      <protection/>
    </xf>
    <xf numFmtId="0" fontId="12" fillId="24" borderId="0" xfId="65" applyFont="1" applyFill="1" applyBorder="1" applyAlignment="1" applyProtection="1">
      <alignment horizontal="left" vertical="center" wrapText="1"/>
      <protection/>
    </xf>
    <xf numFmtId="0" fontId="23" fillId="24" borderId="0" xfId="0" applyFont="1" applyFill="1" applyBorder="1" applyAlignment="1">
      <alignment/>
    </xf>
    <xf numFmtId="0" fontId="24" fillId="24" borderId="0" xfId="0" applyFont="1" applyFill="1" applyBorder="1" applyAlignment="1">
      <alignment/>
    </xf>
    <xf numFmtId="0" fontId="25" fillId="24" borderId="0" xfId="0" applyFont="1" applyFill="1" applyBorder="1" applyAlignment="1">
      <alignment/>
    </xf>
    <xf numFmtId="0" fontId="25" fillId="24" borderId="20" xfId="0" applyFont="1" applyFill="1" applyBorder="1" applyAlignment="1">
      <alignment/>
    </xf>
    <xf numFmtId="193" fontId="25" fillId="24" borderId="20" xfId="0" applyNumberFormat="1" applyFont="1" applyFill="1" applyBorder="1" applyAlignment="1">
      <alignment/>
    </xf>
    <xf numFmtId="0" fontId="12" fillId="24" borderId="0" xfId="65" applyFont="1" applyFill="1" applyBorder="1" applyAlignment="1" applyProtection="1">
      <alignment horizontal="left" vertical="center" wrapText="1"/>
      <protection locked="0"/>
    </xf>
    <xf numFmtId="0" fontId="26" fillId="24" borderId="0" xfId="0" applyFont="1" applyFill="1" applyBorder="1" applyAlignment="1">
      <alignment/>
    </xf>
    <xf numFmtId="0" fontId="24" fillId="24" borderId="0" xfId="0" applyFont="1" applyFill="1" applyBorder="1" applyAlignment="1">
      <alignment horizontal="right"/>
    </xf>
    <xf numFmtId="0" fontId="13" fillId="24" borderId="0" xfId="65" applyFont="1" applyFill="1" applyBorder="1" applyAlignment="1" applyProtection="1">
      <alignment horizontal="left" vertical="center" wrapText="1"/>
      <protection/>
    </xf>
    <xf numFmtId="193" fontId="25" fillId="24" borderId="20" xfId="0" applyNumberFormat="1" applyFont="1" applyFill="1" applyBorder="1" applyAlignment="1">
      <alignment horizontal="right"/>
    </xf>
    <xf numFmtId="0" fontId="19" fillId="24" borderId="0" xfId="65" applyFont="1" applyFill="1" applyBorder="1" applyProtection="1">
      <alignment/>
      <protection/>
    </xf>
    <xf numFmtId="0" fontId="13" fillId="24" borderId="0" xfId="65" applyFont="1" applyFill="1" applyBorder="1" applyAlignment="1" applyProtection="1">
      <alignment horizontal="left" vertical="center" wrapText="1"/>
      <protection hidden="1"/>
    </xf>
    <xf numFmtId="0" fontId="27" fillId="24" borderId="0" xfId="0" applyFont="1" applyFill="1" applyBorder="1" applyAlignment="1">
      <alignment/>
    </xf>
    <xf numFmtId="49" fontId="19" fillId="24" borderId="0" xfId="65" applyNumberFormat="1" applyFont="1" applyFill="1" applyBorder="1" applyAlignment="1" applyProtection="1">
      <alignment horizontal="left" vertical="center" wrapText="1"/>
      <protection hidden="1"/>
    </xf>
    <xf numFmtId="0" fontId="19" fillId="24" borderId="0" xfId="65" applyFont="1" applyFill="1" applyBorder="1" applyAlignment="1" applyProtection="1">
      <alignment horizontal="left" vertical="center" wrapText="1"/>
      <protection hidden="1"/>
    </xf>
    <xf numFmtId="193" fontId="28" fillId="24" borderId="0" xfId="65" applyNumberFormat="1" applyFont="1" applyFill="1" applyBorder="1" applyAlignment="1" applyProtection="1">
      <alignment wrapText="1"/>
      <protection locked="0"/>
    </xf>
    <xf numFmtId="49" fontId="19" fillId="24" borderId="0" xfId="65" applyNumberFormat="1" applyFont="1" applyFill="1" applyBorder="1" applyAlignment="1" applyProtection="1">
      <alignment horizontal="center" vertical="center"/>
      <protection hidden="1"/>
    </xf>
    <xf numFmtId="49" fontId="29" fillId="24" borderId="0" xfId="65" applyNumberFormat="1" applyFont="1" applyFill="1" applyBorder="1" applyAlignment="1" applyProtection="1">
      <alignment horizontal="center" vertical="center"/>
      <protection hidden="1"/>
    </xf>
    <xf numFmtId="0" fontId="29" fillId="24" borderId="0" xfId="65" applyFont="1" applyFill="1" applyBorder="1" applyAlignment="1" applyProtection="1">
      <alignment horizontal="left" vertical="center" wrapText="1"/>
      <protection hidden="1"/>
    </xf>
    <xf numFmtId="193" fontId="29" fillId="24" borderId="0" xfId="65" applyNumberFormat="1" applyFont="1" applyFill="1" applyBorder="1" applyAlignment="1" applyProtection="1">
      <alignment/>
      <protection hidden="1"/>
    </xf>
    <xf numFmtId="193" fontId="19" fillId="24" borderId="0" xfId="65" applyNumberFormat="1" applyFont="1" applyFill="1" applyBorder="1" applyAlignment="1" applyProtection="1">
      <alignment/>
      <protection hidden="1"/>
    </xf>
    <xf numFmtId="193" fontId="28" fillId="24" borderId="0" xfId="65" applyNumberFormat="1" applyFont="1" applyFill="1" applyBorder="1" applyAlignment="1" applyProtection="1">
      <alignment/>
      <protection locked="0"/>
    </xf>
    <xf numFmtId="49" fontId="19" fillId="24" borderId="0" xfId="65" applyNumberFormat="1" applyFont="1" applyFill="1" applyBorder="1" applyAlignment="1" applyProtection="1">
      <alignment horizontal="center" vertical="center" wrapText="1"/>
      <protection hidden="1"/>
    </xf>
    <xf numFmtId="0" fontId="10" fillId="24" borderId="0" xfId="65" applyFont="1" applyFill="1" applyBorder="1" applyAlignment="1" applyProtection="1">
      <alignment horizontal="left" vertical="center" wrapText="1"/>
      <protection/>
    </xf>
    <xf numFmtId="0" fontId="10" fillId="24" borderId="0" xfId="65" applyFont="1" applyFill="1" applyBorder="1" applyProtection="1">
      <alignment/>
      <protection/>
    </xf>
    <xf numFmtId="193" fontId="10" fillId="24" borderId="0" xfId="65" applyNumberFormat="1" applyFont="1" applyFill="1" applyBorder="1" applyAlignment="1" applyProtection="1">
      <alignment/>
      <protection locked="0"/>
    </xf>
    <xf numFmtId="49" fontId="13" fillId="24" borderId="0" xfId="65" applyNumberFormat="1" applyFont="1" applyFill="1" applyBorder="1" applyAlignment="1" applyProtection="1">
      <alignment horizontal="center" vertical="center"/>
      <protection hidden="1"/>
    </xf>
    <xf numFmtId="0" fontId="19" fillId="24" borderId="0" xfId="65" applyFont="1" applyFill="1" applyBorder="1" applyProtection="1">
      <alignment/>
      <protection hidden="1"/>
    </xf>
    <xf numFmtId="193" fontId="13" fillId="24" borderId="0" xfId="65" applyNumberFormat="1" applyFont="1" applyFill="1" applyBorder="1" applyAlignment="1" applyProtection="1">
      <alignment/>
      <protection hidden="1"/>
    </xf>
    <xf numFmtId="0" fontId="13" fillId="24" borderId="0" xfId="65" applyFont="1" applyFill="1" applyBorder="1" applyProtection="1">
      <alignment/>
      <protection hidden="1"/>
    </xf>
    <xf numFmtId="0" fontId="13" fillId="24" borderId="0" xfId="65" applyFont="1" applyFill="1" applyBorder="1" applyAlignment="1" applyProtection="1">
      <alignment vertical="center" wrapText="1"/>
      <protection hidden="1"/>
    </xf>
    <xf numFmtId="0" fontId="13" fillId="24" borderId="0" xfId="65" applyFont="1" applyFill="1" applyBorder="1" applyAlignment="1" applyProtection="1">
      <alignment horizontal="left" vertical="center"/>
      <protection hidden="1"/>
    </xf>
    <xf numFmtId="0" fontId="13" fillId="24" borderId="0" xfId="65" applyFont="1" applyFill="1" applyBorder="1" applyAlignment="1" applyProtection="1">
      <alignment vertical="center"/>
      <protection hidden="1"/>
    </xf>
    <xf numFmtId="0" fontId="19" fillId="24" borderId="0" xfId="65" applyFont="1" applyFill="1" applyBorder="1" applyAlignment="1" applyProtection="1">
      <alignment vertical="center" wrapText="1"/>
      <protection hidden="1"/>
    </xf>
    <xf numFmtId="49" fontId="19" fillId="24" borderId="0" xfId="65" applyNumberFormat="1" applyFont="1" applyFill="1" applyBorder="1" applyProtection="1">
      <alignment/>
      <protection hidden="1"/>
    </xf>
    <xf numFmtId="49" fontId="19" fillId="24" borderId="0" xfId="65" applyNumberFormat="1" applyFont="1" applyFill="1" applyBorder="1" applyAlignment="1" applyProtection="1">
      <alignment/>
      <protection hidden="1"/>
    </xf>
    <xf numFmtId="0" fontId="19" fillId="24" borderId="0" xfId="65" applyFont="1" applyFill="1" applyBorder="1" applyAlignment="1" applyProtection="1">
      <alignment horizontal="left" vertical="center"/>
      <protection/>
    </xf>
    <xf numFmtId="0" fontId="19" fillId="24" borderId="0" xfId="65" applyFont="1" applyFill="1" applyBorder="1" applyAlignment="1" applyProtection="1">
      <alignment vertical="center"/>
      <protection hidden="1"/>
    </xf>
    <xf numFmtId="0" fontId="19" fillId="24" borderId="0" xfId="65" applyFont="1" applyFill="1" applyBorder="1" applyAlignment="1" applyProtection="1">
      <alignment/>
      <protection/>
    </xf>
    <xf numFmtId="0" fontId="13" fillId="24" borderId="0" xfId="65" applyNumberFormat="1" applyFont="1" applyFill="1" applyBorder="1" applyAlignment="1" applyProtection="1">
      <alignment/>
      <protection hidden="1"/>
    </xf>
    <xf numFmtId="49" fontId="19" fillId="24" borderId="0" xfId="65" applyNumberFormat="1" applyFont="1" applyFill="1" applyBorder="1" applyProtection="1">
      <alignment/>
      <protection/>
    </xf>
    <xf numFmtId="0" fontId="19" fillId="24" borderId="0" xfId="65" applyFont="1" applyFill="1" applyBorder="1" applyAlignment="1" applyProtection="1">
      <alignment vertical="center" wrapText="1"/>
      <protection/>
    </xf>
    <xf numFmtId="0" fontId="19" fillId="24" borderId="0" xfId="59" applyFont="1" applyFill="1" applyBorder="1" applyProtection="1">
      <alignment/>
      <protection/>
    </xf>
    <xf numFmtId="49" fontId="19" fillId="24" borderId="0" xfId="65" applyNumberFormat="1" applyFont="1" applyFill="1" applyBorder="1" applyAlignment="1" applyProtection="1">
      <alignment horizontal="left" vertical="center" wrapText="1"/>
      <protection/>
    </xf>
    <xf numFmtId="0" fontId="19" fillId="0" borderId="0" xfId="62" applyNumberFormat="1" applyFont="1" applyFill="1" applyBorder="1" applyAlignment="1" applyProtection="1">
      <alignment vertical="top"/>
      <protection/>
    </xf>
    <xf numFmtId="0" fontId="19" fillId="21" borderId="0" xfId="62" applyNumberFormat="1" applyFont="1" applyFill="1" applyBorder="1" applyAlignment="1" applyProtection="1">
      <alignment vertical="top"/>
      <protection/>
    </xf>
    <xf numFmtId="0" fontId="14" fillId="24" borderId="0" xfId="62" applyNumberFormat="1" applyFont="1" applyFill="1" applyBorder="1" applyAlignment="1" applyProtection="1">
      <alignment horizontal="center" vertical="center"/>
      <protection locked="0"/>
    </xf>
    <xf numFmtId="0" fontId="19" fillId="0" borderId="0" xfId="62" applyNumberFormat="1" applyFont="1" applyFill="1" applyBorder="1" applyAlignment="1" applyProtection="1">
      <alignment vertical="top"/>
      <protection locked="0"/>
    </xf>
    <xf numFmtId="0" fontId="19" fillId="21" borderId="0" xfId="62" applyNumberFormat="1" applyFont="1" applyFill="1" applyBorder="1" applyAlignment="1" applyProtection="1">
      <alignment vertical="top"/>
      <protection locked="0"/>
    </xf>
    <xf numFmtId="0" fontId="14" fillId="24" borderId="0" xfId="62" applyNumberFormat="1" applyFont="1" applyFill="1" applyBorder="1" applyAlignment="1" applyProtection="1">
      <alignment vertical="center"/>
      <protection/>
    </xf>
    <xf numFmtId="0" fontId="19" fillId="24" borderId="0" xfId="62" applyNumberFormat="1" applyFont="1" applyFill="1" applyBorder="1" applyAlignment="1" applyProtection="1">
      <alignment vertical="center"/>
      <protection/>
    </xf>
    <xf numFmtId="0" fontId="19" fillId="0" borderId="0" xfId="62" applyNumberFormat="1" applyFont="1" applyFill="1" applyBorder="1" applyAlignment="1" applyProtection="1">
      <alignment vertical="center"/>
      <protection/>
    </xf>
    <xf numFmtId="0" fontId="19" fillId="21" borderId="0" xfId="62" applyNumberFormat="1" applyFont="1" applyFill="1" applyBorder="1" applyAlignment="1" applyProtection="1">
      <alignment vertical="center"/>
      <protection/>
    </xf>
    <xf numFmtId="0" fontId="13" fillId="21" borderId="0" xfId="62" applyNumberFormat="1" applyFont="1" applyFill="1" applyBorder="1" applyAlignment="1" applyProtection="1">
      <alignment vertical="center"/>
      <protection/>
    </xf>
    <xf numFmtId="0" fontId="14" fillId="21" borderId="0" xfId="62" applyNumberFormat="1" applyFont="1" applyFill="1" applyBorder="1" applyAlignment="1" applyProtection="1">
      <alignment vertical="center"/>
      <protection/>
    </xf>
    <xf numFmtId="0" fontId="11" fillId="21" borderId="0" xfId="62" applyNumberFormat="1" applyFont="1" applyFill="1" applyBorder="1" applyAlignment="1" applyProtection="1">
      <alignment vertical="center"/>
      <protection/>
    </xf>
    <xf numFmtId="0" fontId="30" fillId="24" borderId="0" xfId="60" applyFont="1" applyFill="1" applyBorder="1" applyAlignment="1">
      <alignment vertical="center"/>
      <protection/>
    </xf>
    <xf numFmtId="0" fontId="28" fillId="24" borderId="0" xfId="62" applyNumberFormat="1" applyFont="1" applyFill="1" applyBorder="1" applyAlignment="1" applyProtection="1">
      <alignment vertical="center"/>
      <protection/>
    </xf>
    <xf numFmtId="0" fontId="9" fillId="24" borderId="0" xfId="60" applyFont="1" applyFill="1" applyBorder="1" applyAlignment="1">
      <alignment vertical="center"/>
      <protection/>
    </xf>
    <xf numFmtId="0" fontId="13" fillId="24" borderId="0" xfId="0" applyFont="1" applyFill="1" applyBorder="1" applyAlignment="1">
      <alignment/>
    </xf>
    <xf numFmtId="0" fontId="19" fillId="24" borderId="0" xfId="62" applyNumberFormat="1" applyFont="1" applyFill="1" applyBorder="1" applyAlignment="1" applyProtection="1">
      <alignment vertical="top"/>
      <protection/>
    </xf>
    <xf numFmtId="0" fontId="11" fillId="21" borderId="0" xfId="62" applyNumberFormat="1" applyFont="1" applyFill="1" applyBorder="1" applyAlignment="1" applyProtection="1">
      <alignment vertical="top"/>
      <protection/>
    </xf>
    <xf numFmtId="0" fontId="14" fillId="24" borderId="0" xfId="60" applyFont="1" applyFill="1" applyBorder="1" applyAlignment="1">
      <alignment vertical="center"/>
      <protection/>
    </xf>
    <xf numFmtId="0" fontId="13" fillId="24" borderId="0" xfId="60" applyFont="1" applyFill="1" applyBorder="1" applyAlignment="1">
      <alignment vertical="center"/>
      <protection/>
    </xf>
    <xf numFmtId="0" fontId="13" fillId="24" borderId="0" xfId="61" applyFont="1" applyFill="1" applyAlignment="1">
      <alignment/>
      <protection/>
    </xf>
    <xf numFmtId="0" fontId="14" fillId="24" borderId="0" xfId="61" applyFont="1" applyFill="1" applyAlignment="1">
      <alignment horizontal="right"/>
      <protection/>
    </xf>
    <xf numFmtId="0" fontId="14" fillId="24" borderId="0" xfId="61" applyFont="1" applyFill="1" applyAlignment="1">
      <alignment horizontal="left"/>
      <protection/>
    </xf>
    <xf numFmtId="0" fontId="19" fillId="21" borderId="0" xfId="62" applyNumberFormat="1" applyFont="1" applyFill="1" applyBorder="1" applyAlignment="1" applyProtection="1">
      <alignment/>
      <protection/>
    </xf>
    <xf numFmtId="0" fontId="19" fillId="24" borderId="0" xfId="64" applyFont="1" applyFill="1" applyBorder="1" applyAlignment="1" quotePrefix="1">
      <alignment horizontal="left" vertical="center"/>
      <protection/>
    </xf>
    <xf numFmtId="15" fontId="9" fillId="24" borderId="0" xfId="60" applyNumberFormat="1" applyFont="1" applyFill="1" applyBorder="1" applyAlignment="1">
      <alignment horizontal="center" vertical="center" wrapText="1"/>
      <protection/>
    </xf>
    <xf numFmtId="1" fontId="9" fillId="24" borderId="0" xfId="62" applyNumberFormat="1" applyFont="1" applyFill="1" applyBorder="1" applyAlignment="1">
      <alignment horizontal="right" vertical="center" wrapText="1"/>
      <protection/>
    </xf>
    <xf numFmtId="0" fontId="13" fillId="24" borderId="0" xfId="64" applyFont="1" applyFill="1" applyBorder="1" applyAlignment="1">
      <alignment horizontal="left" vertical="center"/>
      <protection/>
    </xf>
    <xf numFmtId="177" fontId="9" fillId="24" borderId="0" xfId="62" applyNumberFormat="1" applyFont="1" applyFill="1" applyBorder="1" applyAlignment="1">
      <alignment horizontal="right" vertical="center" wrapText="1"/>
      <protection/>
    </xf>
    <xf numFmtId="49" fontId="9" fillId="24" borderId="0" xfId="62" applyNumberFormat="1" applyFont="1" applyFill="1" applyBorder="1" applyAlignment="1">
      <alignment horizontal="right" vertical="center" wrapText="1"/>
      <protection/>
    </xf>
    <xf numFmtId="0" fontId="19" fillId="24" borderId="0" xfId="61" applyFont="1" applyFill="1" applyBorder="1" applyAlignment="1">
      <alignment horizontal="center"/>
      <protection/>
    </xf>
    <xf numFmtId="177" fontId="19" fillId="24" borderId="0" xfId="61" applyNumberFormat="1" applyFont="1" applyFill="1" applyBorder="1" applyAlignment="1">
      <alignment horizontal="right"/>
      <protection/>
    </xf>
    <xf numFmtId="177" fontId="19" fillId="24" borderId="0" xfId="61" applyNumberFormat="1" applyFont="1" applyFill="1" applyBorder="1">
      <alignment/>
      <protection/>
    </xf>
    <xf numFmtId="0" fontId="13" fillId="24" borderId="0" xfId="61" applyFont="1" applyFill="1" applyBorder="1" applyAlignment="1">
      <alignment horizontal="center"/>
      <protection/>
    </xf>
    <xf numFmtId="177" fontId="13" fillId="24" borderId="27" xfId="61" applyNumberFormat="1" applyFont="1" applyFill="1" applyBorder="1" applyAlignment="1">
      <alignment horizontal="right"/>
      <protection/>
    </xf>
    <xf numFmtId="177" fontId="13" fillId="24" borderId="0" xfId="61" applyNumberFormat="1" applyFont="1" applyFill="1" applyBorder="1">
      <alignment/>
      <protection/>
    </xf>
    <xf numFmtId="177" fontId="13" fillId="24" borderId="0" xfId="61" applyNumberFormat="1" applyFont="1" applyFill="1" applyBorder="1" applyAlignment="1">
      <alignment horizontal="right"/>
      <protection/>
    </xf>
    <xf numFmtId="177" fontId="13" fillId="24" borderId="20" xfId="61" applyNumberFormat="1" applyFont="1" applyFill="1" applyBorder="1" applyAlignment="1">
      <alignment horizontal="right"/>
      <protection/>
    </xf>
    <xf numFmtId="177" fontId="13" fillId="24" borderId="0" xfId="61" applyNumberFormat="1" applyFont="1" applyFill="1" applyBorder="1" applyAlignment="1">
      <alignment horizontal="center"/>
      <protection/>
    </xf>
    <xf numFmtId="177" fontId="13" fillId="24" borderId="28" xfId="61" applyNumberFormat="1" applyFont="1" applyFill="1" applyBorder="1" applyAlignment="1">
      <alignment horizontal="right"/>
      <protection/>
    </xf>
    <xf numFmtId="0" fontId="29" fillId="24" borderId="0" xfId="61" applyFont="1" applyFill="1" applyBorder="1" applyAlignment="1">
      <alignment horizontal="right"/>
      <protection/>
    </xf>
    <xf numFmtId="177" fontId="29" fillId="24" borderId="0" xfId="61" applyNumberFormat="1" applyFont="1" applyFill="1" applyBorder="1" applyAlignment="1">
      <alignment horizontal="right"/>
      <protection/>
    </xf>
    <xf numFmtId="0" fontId="10" fillId="24" borderId="0" xfId="61" applyFont="1" applyFill="1" applyBorder="1" applyAlignment="1">
      <alignment horizontal="center"/>
      <protection/>
    </xf>
    <xf numFmtId="177" fontId="10" fillId="24" borderId="0" xfId="61" applyNumberFormat="1" applyFont="1" applyFill="1" applyBorder="1" applyAlignment="1">
      <alignment horizontal="right"/>
      <protection/>
    </xf>
    <xf numFmtId="0" fontId="19" fillId="24" borderId="0" xfId="61" applyFont="1" applyFill="1" applyAlignment="1">
      <alignment horizontal="center"/>
      <protection/>
    </xf>
    <xf numFmtId="177" fontId="19" fillId="24" borderId="0" xfId="61" applyNumberFormat="1" applyFont="1" applyFill="1" applyAlignment="1">
      <alignment horizontal="right"/>
      <protection/>
    </xf>
    <xf numFmtId="0" fontId="13" fillId="21" borderId="0" xfId="60" applyFont="1" applyFill="1" applyBorder="1" applyAlignment="1">
      <alignment vertical="center"/>
      <protection/>
    </xf>
    <xf numFmtId="0" fontId="13" fillId="21" borderId="0" xfId="61" applyFont="1" applyFill="1" applyAlignment="1">
      <alignment horizontal="right"/>
      <protection/>
    </xf>
    <xf numFmtId="0" fontId="13" fillId="21" borderId="0" xfId="60" applyFont="1" applyFill="1" applyBorder="1" applyAlignment="1">
      <alignment horizontal="right" vertical="center"/>
      <protection/>
    </xf>
    <xf numFmtId="0" fontId="19" fillId="0" borderId="0" xfId="0" applyFont="1" applyFill="1" applyBorder="1" applyAlignment="1">
      <alignment/>
    </xf>
    <xf numFmtId="0" fontId="19" fillId="21" borderId="0" xfId="0" applyFont="1" applyFill="1" applyBorder="1" applyAlignment="1">
      <alignment/>
    </xf>
    <xf numFmtId="0" fontId="19" fillId="21" borderId="0" xfId="0" applyFont="1" applyFill="1" applyBorder="1" applyAlignment="1">
      <alignment horizontal="left" vertical="center"/>
    </xf>
    <xf numFmtId="0" fontId="19" fillId="24" borderId="0" xfId="0" applyFont="1" applyFill="1" applyBorder="1" applyAlignment="1">
      <alignment horizontal="center" vertical="center"/>
    </xf>
    <xf numFmtId="0" fontId="19" fillId="24" borderId="0" xfId="0" applyFont="1" applyFill="1" applyBorder="1" applyAlignment="1">
      <alignment horizontal="center" vertical="center" wrapText="1"/>
    </xf>
    <xf numFmtId="193" fontId="19" fillId="24" borderId="0" xfId="42" applyNumberFormat="1" applyFont="1" applyFill="1" applyBorder="1" applyAlignment="1">
      <alignment horizontal="left" vertical="center"/>
    </xf>
    <xf numFmtId="179" fontId="19" fillId="24" borderId="0" xfId="42" applyFont="1" applyFill="1" applyBorder="1" applyAlignment="1">
      <alignment horizontal="left" vertical="center"/>
    </xf>
    <xf numFmtId="0" fontId="19" fillId="24" borderId="0" xfId="0" applyFont="1" applyFill="1" applyBorder="1" applyAlignment="1">
      <alignment vertical="center"/>
    </xf>
    <xf numFmtId="0" fontId="13" fillId="24" borderId="0" xfId="0" applyFont="1" applyFill="1" applyBorder="1" applyAlignment="1">
      <alignment vertical="center"/>
    </xf>
    <xf numFmtId="0" fontId="13" fillId="24" borderId="0" xfId="0" applyFont="1" applyFill="1" applyBorder="1" applyAlignment="1">
      <alignment horizontal="center" vertical="center"/>
    </xf>
    <xf numFmtId="14" fontId="13" fillId="24" borderId="0" xfId="42" applyNumberFormat="1" applyFont="1" applyFill="1" applyBorder="1" applyAlignment="1">
      <alignment horizontal="left" vertical="center" wrapText="1"/>
    </xf>
    <xf numFmtId="179" fontId="13" fillId="24" borderId="0" xfId="42" applyFont="1" applyFill="1" applyBorder="1" applyAlignment="1">
      <alignment horizontal="left" vertical="center" wrapText="1"/>
    </xf>
    <xf numFmtId="193" fontId="13" fillId="24" borderId="0" xfId="42" applyNumberFormat="1" applyFont="1" applyFill="1" applyBorder="1" applyAlignment="1">
      <alignment horizontal="left" vertical="center" wrapText="1"/>
    </xf>
    <xf numFmtId="0" fontId="19" fillId="21" borderId="0" xfId="0" applyFont="1" applyFill="1" applyBorder="1" applyAlignment="1">
      <alignment vertical="center"/>
    </xf>
    <xf numFmtId="0" fontId="13" fillId="24" borderId="0" xfId="0" applyFont="1" applyFill="1" applyBorder="1" applyAlignment="1">
      <alignment horizontal="left" vertical="center"/>
    </xf>
    <xf numFmtId="0" fontId="19" fillId="24" borderId="0" xfId="0" applyFont="1" applyFill="1" applyBorder="1" applyAlignment="1">
      <alignment/>
    </xf>
    <xf numFmtId="0" fontId="19" fillId="24" borderId="0" xfId="0" applyFont="1" applyFill="1" applyBorder="1" applyAlignment="1">
      <alignment/>
    </xf>
    <xf numFmtId="0" fontId="13" fillId="24" borderId="0" xfId="0" applyFont="1" applyFill="1" applyBorder="1" applyAlignment="1">
      <alignment/>
    </xf>
    <xf numFmtId="0" fontId="13" fillId="24" borderId="0" xfId="0" applyFont="1" applyFill="1" applyBorder="1" applyAlignment="1">
      <alignment horizontal="center" wrapText="1"/>
    </xf>
    <xf numFmtId="193" fontId="19" fillId="24" borderId="0" xfId="42" applyNumberFormat="1" applyFont="1" applyFill="1" applyBorder="1" applyAlignment="1">
      <alignment horizontal="left"/>
    </xf>
    <xf numFmtId="179" fontId="19" fillId="24" borderId="0" xfId="42" applyFont="1" applyFill="1" applyBorder="1" applyAlignment="1">
      <alignment horizontal="left"/>
    </xf>
    <xf numFmtId="0" fontId="19" fillId="24" borderId="0" xfId="0" applyFont="1" applyFill="1" applyBorder="1" applyAlignment="1">
      <alignment horizontal="left" vertical="center"/>
    </xf>
    <xf numFmtId="0" fontId="33" fillId="24" borderId="0" xfId="0" applyFont="1" applyFill="1" applyBorder="1" applyAlignment="1">
      <alignment horizontal="left" vertical="center"/>
    </xf>
    <xf numFmtId="0" fontId="19" fillId="24" borderId="0" xfId="0" applyFont="1" applyFill="1" applyBorder="1" applyAlignment="1">
      <alignment horizontal="center" wrapText="1"/>
    </xf>
    <xf numFmtId="0" fontId="19" fillId="24" borderId="0" xfId="0" applyFont="1" applyFill="1" applyBorder="1" applyAlignment="1">
      <alignment horizontal="center"/>
    </xf>
    <xf numFmtId="193" fontId="13" fillId="24" borderId="0" xfId="42" applyNumberFormat="1" applyFont="1" applyFill="1" applyBorder="1" applyAlignment="1">
      <alignment horizontal="left"/>
    </xf>
    <xf numFmtId="0" fontId="20" fillId="24" borderId="0" xfId="0" applyFont="1" applyFill="1" applyBorder="1" applyAlignment="1">
      <alignment horizontal="left" vertical="center"/>
    </xf>
    <xf numFmtId="193" fontId="19" fillId="24" borderId="0" xfId="0" applyNumberFormat="1" applyFont="1" applyFill="1" applyBorder="1" applyAlignment="1">
      <alignment/>
    </xf>
    <xf numFmtId="193" fontId="13" fillId="24" borderId="20" xfId="42" applyNumberFormat="1" applyFont="1" applyFill="1" applyBorder="1" applyAlignment="1">
      <alignment horizontal="left"/>
    </xf>
    <xf numFmtId="193" fontId="13" fillId="24" borderId="0" xfId="42" applyNumberFormat="1" applyFont="1" applyFill="1" applyBorder="1" applyAlignment="1">
      <alignment horizontal="left" vertical="center"/>
    </xf>
    <xf numFmtId="179" fontId="13" fillId="24" borderId="0" xfId="42" applyFont="1" applyFill="1" applyBorder="1" applyAlignment="1">
      <alignment horizontal="left" vertical="center"/>
    </xf>
    <xf numFmtId="0" fontId="19" fillId="24" borderId="0" xfId="0" applyFont="1" applyFill="1" applyBorder="1" applyAlignment="1">
      <alignment horizontal="left" vertical="center" wrapText="1"/>
    </xf>
    <xf numFmtId="193" fontId="13" fillId="24" borderId="0" xfId="63" applyNumberFormat="1" applyFont="1" applyFill="1" applyBorder="1" applyAlignment="1">
      <alignment horizontal="left" vertical="center"/>
      <protection/>
    </xf>
    <xf numFmtId="193" fontId="13" fillId="24" borderId="0" xfId="63" applyNumberFormat="1" applyFont="1" applyFill="1" applyBorder="1" applyAlignment="1">
      <alignment vertical="center"/>
      <protection/>
    </xf>
    <xf numFmtId="193" fontId="13" fillId="24" borderId="27" xfId="42" applyNumberFormat="1" applyFont="1" applyFill="1" applyBorder="1" applyAlignment="1">
      <alignment horizontal="left" vertical="center"/>
    </xf>
    <xf numFmtId="177" fontId="19" fillId="24" borderId="0" xfId="63" applyNumberFormat="1" applyFont="1" applyFill="1" applyBorder="1" applyAlignment="1">
      <alignment horizontal="center" vertical="center"/>
      <protection/>
    </xf>
    <xf numFmtId="14" fontId="13" fillId="24" borderId="0" xfId="0" applyNumberFormat="1" applyFont="1" applyFill="1" applyBorder="1" applyAlignment="1">
      <alignment horizontal="center" wrapText="1"/>
    </xf>
    <xf numFmtId="0" fontId="19" fillId="24" borderId="0" xfId="0" applyFont="1" applyFill="1" applyBorder="1" applyAlignment="1" quotePrefix="1">
      <alignment horizontal="left" vertical="center"/>
    </xf>
    <xf numFmtId="193" fontId="19" fillId="21" borderId="0" xfId="0" applyNumberFormat="1" applyFont="1" applyFill="1" applyBorder="1" applyAlignment="1">
      <alignment/>
    </xf>
    <xf numFmtId="193" fontId="13" fillId="24" borderId="20" xfId="42" applyNumberFormat="1" applyFont="1" applyFill="1" applyBorder="1" applyAlignment="1">
      <alignment horizontal="left" vertical="center"/>
    </xf>
    <xf numFmtId="179" fontId="13" fillId="24" borderId="0" xfId="42" applyFont="1" applyFill="1" applyBorder="1" applyAlignment="1">
      <alignment horizontal="left"/>
    </xf>
    <xf numFmtId="193" fontId="19" fillId="24" borderId="21" xfId="42" applyNumberFormat="1" applyFont="1" applyFill="1" applyBorder="1" applyAlignment="1">
      <alignment horizontal="left"/>
    </xf>
    <xf numFmtId="193" fontId="29" fillId="24" borderId="0" xfId="42" applyNumberFormat="1" applyFont="1" applyFill="1" applyBorder="1" applyAlignment="1">
      <alignment horizontal="left"/>
    </xf>
    <xf numFmtId="0" fontId="28" fillId="24" borderId="0" xfId="0" applyFont="1" applyFill="1" applyBorder="1" applyAlignment="1">
      <alignment/>
    </xf>
    <xf numFmtId="193" fontId="32" fillId="24" borderId="0" xfId="42" applyNumberFormat="1" applyFont="1" applyFill="1" applyBorder="1" applyAlignment="1">
      <alignment horizontal="left"/>
    </xf>
    <xf numFmtId="179" fontId="28" fillId="24" borderId="0" xfId="42" applyFont="1" applyFill="1" applyBorder="1" applyAlignment="1">
      <alignment horizontal="left"/>
    </xf>
    <xf numFmtId="0" fontId="34" fillId="24" borderId="0" xfId="0" applyFont="1" applyFill="1" applyBorder="1" applyAlignment="1">
      <alignment/>
    </xf>
    <xf numFmtId="0" fontId="13" fillId="24" borderId="0" xfId="61" applyFont="1" applyFill="1" applyAlignment="1">
      <alignment horizontal="right"/>
      <protection/>
    </xf>
    <xf numFmtId="0" fontId="13" fillId="24" borderId="0" xfId="60" applyFont="1" applyFill="1" applyBorder="1" applyAlignment="1">
      <alignment horizontal="right" vertical="center"/>
      <protection/>
    </xf>
    <xf numFmtId="0" fontId="34" fillId="21" borderId="0" xfId="60" applyFont="1" applyFill="1" applyBorder="1" applyAlignment="1">
      <alignment vertical="center"/>
      <protection/>
    </xf>
    <xf numFmtId="0" fontId="23" fillId="21" borderId="0" xfId="0" applyFont="1" applyFill="1" applyBorder="1" applyAlignment="1">
      <alignment/>
    </xf>
    <xf numFmtId="193" fontId="19" fillId="21" borderId="0" xfId="42" applyNumberFormat="1" applyFont="1" applyFill="1" applyBorder="1" applyAlignment="1">
      <alignment horizontal="left"/>
    </xf>
    <xf numFmtId="179" fontId="19" fillId="21" borderId="0" xfId="42" applyFont="1" applyFill="1" applyBorder="1" applyAlignment="1">
      <alignment horizontal="left"/>
    </xf>
    <xf numFmtId="0" fontId="19" fillId="21" borderId="0" xfId="0" applyFont="1" applyFill="1" applyBorder="1" applyAlignment="1">
      <alignment horizontal="center" wrapText="1"/>
    </xf>
    <xf numFmtId="0" fontId="19" fillId="21" borderId="0" xfId="0" applyFont="1" applyFill="1" applyBorder="1" applyAlignment="1">
      <alignment horizontal="center"/>
    </xf>
    <xf numFmtId="0" fontId="13" fillId="21" borderId="0" xfId="0" applyFont="1" applyFill="1" applyBorder="1" applyAlignment="1">
      <alignment/>
    </xf>
    <xf numFmtId="0" fontId="13" fillId="21" borderId="0" xfId="0" applyFont="1" applyFill="1" applyBorder="1" applyAlignment="1">
      <alignment horizontal="right"/>
    </xf>
    <xf numFmtId="0" fontId="11" fillId="24" borderId="0" xfId="0" applyFont="1" applyFill="1" applyBorder="1" applyAlignment="1">
      <alignment horizontal="left" vertical="center" wrapText="1"/>
    </xf>
    <xf numFmtId="0" fontId="14" fillId="24" borderId="0" xfId="0" applyFont="1" applyFill="1" applyBorder="1" applyAlignment="1">
      <alignment horizontal="right" vertical="center" wrapText="1"/>
    </xf>
    <xf numFmtId="0" fontId="14" fillId="24" borderId="0" xfId="0" applyFont="1" applyFill="1" applyBorder="1" applyAlignment="1">
      <alignment horizontal="left" vertical="center"/>
    </xf>
    <xf numFmtId="0" fontId="11" fillId="24" borderId="0" xfId="0" applyFont="1" applyFill="1" applyAlignment="1">
      <alignment horizontal="center" wrapText="1"/>
    </xf>
    <xf numFmtId="177" fontId="11" fillId="24" borderId="20" xfId="0" applyNumberFormat="1" applyFont="1" applyFill="1" applyBorder="1" applyAlignment="1">
      <alignment horizontal="right"/>
    </xf>
    <xf numFmtId="177" fontId="11" fillId="24" borderId="0" xfId="0" applyNumberFormat="1" applyFont="1" applyFill="1" applyBorder="1" applyAlignment="1">
      <alignment horizontal="right"/>
    </xf>
    <xf numFmtId="0" fontId="14" fillId="24" borderId="0" xfId="0" applyFont="1" applyFill="1" applyAlignment="1">
      <alignment wrapText="1"/>
    </xf>
    <xf numFmtId="177" fontId="14" fillId="24" borderId="0" xfId="0" applyNumberFormat="1" applyFont="1" applyFill="1" applyBorder="1" applyAlignment="1">
      <alignment horizontal="right" wrapText="1"/>
    </xf>
    <xf numFmtId="0" fontId="14" fillId="24" borderId="0" xfId="0" applyFont="1" applyFill="1" applyBorder="1" applyAlignment="1">
      <alignment wrapText="1"/>
    </xf>
    <xf numFmtId="0" fontId="11" fillId="24" borderId="0" xfId="0" applyFont="1" applyFill="1" applyBorder="1" applyAlignment="1">
      <alignment horizontal="left" vertical="center"/>
    </xf>
    <xf numFmtId="0" fontId="11" fillId="24" borderId="0" xfId="0" applyFont="1" applyFill="1" applyBorder="1" applyAlignment="1">
      <alignment horizontal="center" wrapText="1"/>
    </xf>
    <xf numFmtId="177" fontId="14" fillId="24" borderId="27" xfId="0" applyNumberFormat="1" applyFont="1" applyFill="1" applyBorder="1" applyAlignment="1">
      <alignment horizontal="right" wrapText="1"/>
    </xf>
    <xf numFmtId="0" fontId="35" fillId="24" borderId="0" xfId="60" applyFont="1" applyFill="1" applyBorder="1" applyAlignment="1">
      <alignment vertical="center"/>
      <protection/>
    </xf>
    <xf numFmtId="177" fontId="19" fillId="24" borderId="0" xfId="0" applyNumberFormat="1" applyFont="1" applyFill="1" applyBorder="1" applyAlignment="1">
      <alignment horizontal="right"/>
    </xf>
    <xf numFmtId="179" fontId="13" fillId="24" borderId="0" xfId="0" applyNumberFormat="1" applyFont="1" applyFill="1" applyBorder="1" applyAlignment="1">
      <alignment horizontal="right"/>
    </xf>
    <xf numFmtId="0" fontId="34" fillId="24" borderId="0" xfId="60" applyFont="1" applyFill="1" applyBorder="1" applyAlignment="1">
      <alignment vertical="center"/>
      <protection/>
    </xf>
    <xf numFmtId="177" fontId="19" fillId="21" borderId="0" xfId="0" applyNumberFormat="1" applyFont="1" applyFill="1" applyBorder="1" applyAlignment="1">
      <alignment horizontal="right"/>
    </xf>
    <xf numFmtId="0" fontId="34" fillId="21" borderId="0" xfId="0" applyFont="1" applyFill="1" applyBorder="1" applyAlignment="1">
      <alignment/>
    </xf>
    <xf numFmtId="0" fontId="19" fillId="24" borderId="0" xfId="0" applyFont="1" applyFill="1" applyBorder="1" applyAlignment="1">
      <alignment horizontal="left"/>
    </xf>
    <xf numFmtId="0" fontId="13" fillId="24" borderId="0" xfId="0" applyFont="1" applyFill="1" applyBorder="1" applyAlignment="1">
      <alignment horizontal="right" vertical="center"/>
    </xf>
    <xf numFmtId="177" fontId="19" fillId="24" borderId="0" xfId="0" applyNumberFormat="1" applyFont="1" applyFill="1" applyBorder="1" applyAlignment="1">
      <alignment horizontal="right" vertical="center" wrapText="1"/>
    </xf>
    <xf numFmtId="0" fontId="23" fillId="24" borderId="0" xfId="0" applyFont="1" applyFill="1" applyBorder="1" applyAlignment="1">
      <alignment horizontal="left" vertical="center"/>
    </xf>
    <xf numFmtId="177" fontId="13" fillId="24" borderId="21" xfId="0" applyNumberFormat="1" applyFont="1" applyFill="1" applyBorder="1" applyAlignment="1">
      <alignment horizontal="right"/>
    </xf>
    <xf numFmtId="37" fontId="19" fillId="24" borderId="0" xfId="0" applyNumberFormat="1" applyFont="1" applyFill="1" applyBorder="1" applyAlignment="1">
      <alignment horizontal="right"/>
    </xf>
    <xf numFmtId="0" fontId="19" fillId="24" borderId="0" xfId="0" applyNumberFormat="1" applyFont="1" applyFill="1" applyBorder="1" applyAlignment="1">
      <alignment horizontal="center"/>
    </xf>
    <xf numFmtId="0" fontId="19" fillId="24" borderId="0" xfId="0" applyFont="1" applyFill="1" applyBorder="1" applyAlignment="1">
      <alignment horizontal="right"/>
    </xf>
    <xf numFmtId="177" fontId="13" fillId="24" borderId="0" xfId="0" applyNumberFormat="1" applyFont="1" applyFill="1" applyBorder="1" applyAlignment="1">
      <alignment horizontal="right"/>
    </xf>
    <xf numFmtId="177" fontId="13" fillId="24" borderId="20" xfId="0" applyNumberFormat="1" applyFont="1" applyFill="1" applyBorder="1" applyAlignment="1">
      <alignment horizontal="right"/>
    </xf>
    <xf numFmtId="177" fontId="13" fillId="24" borderId="27" xfId="0" applyNumberFormat="1" applyFont="1" applyFill="1" applyBorder="1" applyAlignment="1">
      <alignment horizontal="right"/>
    </xf>
    <xf numFmtId="177" fontId="29" fillId="24" borderId="0" xfId="0" applyNumberFormat="1" applyFont="1" applyFill="1" applyBorder="1" applyAlignment="1">
      <alignment horizontal="right"/>
    </xf>
    <xf numFmtId="0" fontId="13" fillId="24" borderId="0" xfId="0" applyFont="1" applyFill="1" applyBorder="1" applyAlignment="1">
      <alignment horizontal="right"/>
    </xf>
    <xf numFmtId="177" fontId="32" fillId="24" borderId="0" xfId="0" applyNumberFormat="1" applyFont="1" applyFill="1" applyBorder="1" applyAlignment="1">
      <alignment horizontal="right"/>
    </xf>
    <xf numFmtId="0" fontId="10" fillId="24" borderId="0" xfId="0" applyFont="1" applyFill="1" applyBorder="1" applyAlignment="1">
      <alignment/>
    </xf>
    <xf numFmtId="179" fontId="11" fillId="24" borderId="0" xfId="42" applyFont="1" applyFill="1" applyBorder="1" applyAlignment="1">
      <alignment/>
    </xf>
    <xf numFmtId="0" fontId="11" fillId="24" borderId="0" xfId="62" applyNumberFormat="1" applyFont="1" applyFill="1" applyBorder="1" applyAlignment="1" applyProtection="1">
      <alignment/>
      <protection/>
    </xf>
    <xf numFmtId="0" fontId="14" fillId="24" borderId="0" xfId="62" applyNumberFormat="1" applyFont="1" applyFill="1" applyBorder="1" applyAlignment="1" applyProtection="1">
      <alignment horizontal="center" vertical="center" wrapText="1"/>
      <protection/>
    </xf>
    <xf numFmtId="0" fontId="14" fillId="24" borderId="0" xfId="58" applyFont="1" applyFill="1" applyBorder="1" applyAlignment="1">
      <alignment horizontal="center"/>
      <protection/>
    </xf>
    <xf numFmtId="177" fontId="14" fillId="24" borderId="0" xfId="58" applyNumberFormat="1" applyFont="1" applyFill="1" applyBorder="1" applyAlignment="1">
      <alignment horizontal="center"/>
      <protection/>
    </xf>
    <xf numFmtId="177" fontId="11" fillId="24" borderId="0" xfId="58" applyNumberFormat="1" applyFont="1" applyFill="1" applyBorder="1" applyAlignment="1">
      <alignment horizontal="center"/>
      <protection/>
    </xf>
    <xf numFmtId="177" fontId="23" fillId="24" borderId="0" xfId="61" applyNumberFormat="1" applyFont="1" applyFill="1" applyAlignment="1">
      <alignment horizontal="center"/>
      <protection/>
    </xf>
    <xf numFmtId="0" fontId="11" fillId="21" borderId="0" xfId="58" applyFont="1" applyFill="1">
      <alignment/>
      <protection/>
    </xf>
    <xf numFmtId="0" fontId="11" fillId="24" borderId="0" xfId="58" applyFont="1" applyFill="1" applyBorder="1" applyAlignment="1">
      <alignment/>
      <protection/>
    </xf>
    <xf numFmtId="0" fontId="11" fillId="24" borderId="0" xfId="58" applyFont="1" applyFill="1" applyBorder="1" applyAlignment="1">
      <alignment horizontal="center" vertical="center"/>
      <protection/>
    </xf>
    <xf numFmtId="193" fontId="13" fillId="24" borderId="0" xfId="44" applyNumberFormat="1" applyFont="1" applyFill="1" applyBorder="1" applyAlignment="1" applyProtection="1">
      <alignment vertical="center"/>
      <protection/>
    </xf>
    <xf numFmtId="193" fontId="13" fillId="24" borderId="0" xfId="44" applyNumberFormat="1" applyFont="1" applyFill="1" applyBorder="1" applyAlignment="1" applyProtection="1">
      <alignment horizontal="left" vertical="center"/>
      <protection/>
    </xf>
    <xf numFmtId="193" fontId="13" fillId="24" borderId="0" xfId="44" applyNumberFormat="1" applyFont="1" applyFill="1" applyBorder="1" applyAlignment="1" applyProtection="1">
      <alignment horizontal="right" vertical="center"/>
      <protection/>
    </xf>
    <xf numFmtId="193" fontId="19" fillId="24" borderId="0" xfId="44" applyNumberFormat="1" applyFont="1" applyFill="1" applyBorder="1" applyAlignment="1" applyProtection="1">
      <alignment horizontal="left" vertical="center"/>
      <protection/>
    </xf>
    <xf numFmtId="193" fontId="13" fillId="24" borderId="21" xfId="44" applyNumberFormat="1" applyFont="1" applyFill="1" applyBorder="1" applyAlignment="1" applyProtection="1">
      <alignment horizontal="right" vertical="center"/>
      <protection/>
    </xf>
    <xf numFmtId="193" fontId="13" fillId="24" borderId="21" xfId="44" applyNumberFormat="1" applyFont="1" applyFill="1" applyBorder="1" applyAlignment="1" applyProtection="1">
      <alignment vertical="center"/>
      <protection/>
    </xf>
    <xf numFmtId="193" fontId="13" fillId="24" borderId="16" xfId="44" applyNumberFormat="1" applyFont="1" applyFill="1" applyBorder="1" applyAlignment="1" applyProtection="1">
      <alignment vertical="center"/>
      <protection/>
    </xf>
    <xf numFmtId="216" fontId="19" fillId="24" borderId="0" xfId="44" applyNumberFormat="1" applyFont="1" applyFill="1" applyBorder="1" applyAlignment="1" applyProtection="1">
      <alignment horizontal="left" vertical="center" wrapText="1"/>
      <protection/>
    </xf>
    <xf numFmtId="193" fontId="13" fillId="24" borderId="20" xfId="44" applyNumberFormat="1" applyFont="1" applyFill="1" applyBorder="1" applyAlignment="1" applyProtection="1">
      <alignment horizontal="right" vertical="center"/>
      <protection/>
    </xf>
    <xf numFmtId="193" fontId="13" fillId="24" borderId="27" xfId="44" applyNumberFormat="1" applyFont="1" applyFill="1" applyBorder="1" applyAlignment="1" applyProtection="1">
      <alignment horizontal="right" vertical="center"/>
      <protection/>
    </xf>
    <xf numFmtId="0" fontId="11" fillId="0" borderId="0" xfId="58" applyFont="1">
      <alignment/>
      <protection/>
    </xf>
    <xf numFmtId="193" fontId="29" fillId="24" borderId="0" xfId="44" applyNumberFormat="1" applyFont="1" applyFill="1" applyBorder="1" applyAlignment="1" applyProtection="1">
      <alignment horizontal="center" vertical="center"/>
      <protection/>
    </xf>
    <xf numFmtId="193" fontId="29" fillId="24" borderId="0" xfId="44" applyNumberFormat="1" applyFont="1" applyFill="1" applyBorder="1" applyAlignment="1" applyProtection="1">
      <alignment vertical="center"/>
      <protection/>
    </xf>
    <xf numFmtId="193" fontId="29" fillId="24" borderId="0" xfId="44" applyNumberFormat="1" applyFont="1" applyFill="1" applyBorder="1" applyAlignment="1" applyProtection="1">
      <alignment horizontal="right" vertical="center"/>
      <protection/>
    </xf>
    <xf numFmtId="193" fontId="32" fillId="24" borderId="0" xfId="44" applyNumberFormat="1" applyFont="1" applyFill="1" applyBorder="1" applyAlignment="1" applyProtection="1">
      <alignment horizontal="right" vertical="center"/>
      <protection/>
    </xf>
    <xf numFmtId="193" fontId="32" fillId="24" borderId="0" xfId="44" applyNumberFormat="1" applyFont="1" applyFill="1" applyBorder="1" applyAlignment="1" applyProtection="1">
      <alignment vertical="center"/>
      <protection/>
    </xf>
    <xf numFmtId="0" fontId="11" fillId="21" borderId="0" xfId="58" applyFont="1" applyFill="1" applyProtection="1">
      <alignment/>
      <protection locked="0"/>
    </xf>
    <xf numFmtId="0" fontId="13" fillId="24" borderId="0" xfId="58" applyFont="1" applyFill="1" applyBorder="1">
      <alignment/>
      <protection/>
    </xf>
    <xf numFmtId="0" fontId="17" fillId="24" borderId="0" xfId="58" applyFont="1" applyFill="1" applyBorder="1">
      <alignment/>
      <protection/>
    </xf>
    <xf numFmtId="0" fontId="11" fillId="24" borderId="0" xfId="58" applyFont="1" applyFill="1" applyBorder="1">
      <alignment/>
      <protection/>
    </xf>
    <xf numFmtId="0" fontId="35" fillId="21" borderId="0" xfId="58" applyFont="1" applyFill="1" applyBorder="1" applyAlignment="1">
      <alignment horizontal="right"/>
      <protection/>
    </xf>
    <xf numFmtId="0" fontId="36" fillId="24" borderId="0" xfId="0" applyFont="1" applyFill="1" applyAlignment="1">
      <alignment horizontal="center" vertical="center" wrapText="1"/>
    </xf>
    <xf numFmtId="0" fontId="12" fillId="24" borderId="0" xfId="0" applyFont="1" applyFill="1" applyAlignment="1">
      <alignment vertical="center"/>
    </xf>
    <xf numFmtId="0" fontId="12" fillId="24" borderId="0" xfId="0" applyFont="1" applyFill="1" applyAlignment="1">
      <alignment vertical="center" wrapText="1"/>
    </xf>
    <xf numFmtId="14" fontId="20" fillId="24" borderId="0" xfId="0" applyNumberFormat="1" applyFont="1" applyFill="1" applyAlignment="1">
      <alignment vertical="center" wrapText="1"/>
    </xf>
    <xf numFmtId="0" fontId="36" fillId="24" borderId="0" xfId="0" applyFont="1" applyFill="1" applyAlignment="1">
      <alignment horizontal="center"/>
    </xf>
    <xf numFmtId="0" fontId="13" fillId="24" borderId="0" xfId="0" applyFont="1" applyFill="1" applyAlignment="1">
      <alignment horizontal="center"/>
    </xf>
    <xf numFmtId="0" fontId="32" fillId="24" borderId="0" xfId="0" applyFont="1" applyFill="1" applyBorder="1" applyAlignment="1">
      <alignment horizontal="center"/>
    </xf>
    <xf numFmtId="0" fontId="32" fillId="24" borderId="0" xfId="0" applyFont="1" applyFill="1" applyAlignment="1">
      <alignment horizontal="center"/>
    </xf>
    <xf numFmtId="0" fontId="37" fillId="24" borderId="0" xfId="0" applyFont="1" applyFill="1" applyBorder="1" applyAlignment="1">
      <alignment horizontal="center" vertical="center" wrapText="1"/>
    </xf>
    <xf numFmtId="0" fontId="36" fillId="24" borderId="0" xfId="0" applyFont="1" applyFill="1" applyAlignment="1">
      <alignment horizontal="center" vertical="center"/>
    </xf>
    <xf numFmtId="0" fontId="13" fillId="24" borderId="0" xfId="0" applyFont="1" applyFill="1" applyAlignment="1">
      <alignment/>
    </xf>
    <xf numFmtId="0" fontId="37" fillId="24" borderId="0" xfId="0" applyFont="1" applyFill="1" applyBorder="1" applyAlignment="1">
      <alignment vertical="center" wrapText="1"/>
    </xf>
    <xf numFmtId="14" fontId="20" fillId="24" borderId="16" xfId="0" applyNumberFormat="1" applyFont="1" applyFill="1" applyBorder="1" applyAlignment="1">
      <alignment vertical="center"/>
    </xf>
    <xf numFmtId="0" fontId="13" fillId="24" borderId="21" xfId="0" applyFont="1" applyFill="1" applyBorder="1" applyAlignment="1">
      <alignment vertical="center"/>
    </xf>
    <xf numFmtId="0" fontId="13" fillId="24" borderId="21" xfId="0" applyFont="1" applyFill="1" applyBorder="1" applyAlignment="1">
      <alignment horizontal="right" vertical="center"/>
    </xf>
    <xf numFmtId="0" fontId="20" fillId="24" borderId="16" xfId="0" applyFont="1" applyFill="1" applyBorder="1" applyAlignment="1">
      <alignment vertical="center" wrapText="1"/>
    </xf>
    <xf numFmtId="14" fontId="20" fillId="24" borderId="16" xfId="0" applyNumberFormat="1" applyFont="1" applyFill="1" applyBorder="1" applyAlignment="1">
      <alignment vertical="center" wrapText="1"/>
    </xf>
    <xf numFmtId="0" fontId="13" fillId="24" borderId="0" xfId="0" applyFont="1" applyFill="1" applyBorder="1" applyAlignment="1">
      <alignment horizontal="left"/>
    </xf>
    <xf numFmtId="179" fontId="13" fillId="24" borderId="0" xfId="42" applyFont="1" applyFill="1" applyBorder="1" applyAlignment="1">
      <alignment horizontal="right" vertical="center" wrapText="1"/>
    </xf>
    <xf numFmtId="14" fontId="13" fillId="24" borderId="21" xfId="42" applyNumberFormat="1" applyFont="1" applyFill="1" applyBorder="1" applyAlignment="1">
      <alignment horizontal="right" vertical="center" wrapText="1"/>
    </xf>
    <xf numFmtId="193" fontId="13" fillId="24" borderId="21" xfId="42" applyNumberFormat="1" applyFont="1" applyFill="1" applyBorder="1" applyAlignment="1">
      <alignment horizontal="right" vertical="center" wrapText="1"/>
    </xf>
    <xf numFmtId="0" fontId="36" fillId="24" borderId="16" xfId="0" applyFont="1" applyFill="1" applyBorder="1" applyAlignment="1">
      <alignment vertical="center"/>
    </xf>
    <xf numFmtId="14" fontId="12" fillId="24" borderId="16" xfId="0" applyNumberFormat="1" applyFont="1" applyFill="1" applyBorder="1" applyAlignment="1">
      <alignment vertical="center"/>
    </xf>
    <xf numFmtId="193" fontId="29" fillId="24" borderId="0" xfId="42" applyNumberFormat="1" applyFont="1" applyFill="1" applyBorder="1" applyAlignment="1">
      <alignment horizontal="left"/>
    </xf>
    <xf numFmtId="0" fontId="9" fillId="24" borderId="0" xfId="61" applyFont="1" applyFill="1" applyBorder="1" applyAlignment="1">
      <alignment vertical="top" wrapText="1"/>
      <protection/>
    </xf>
    <xf numFmtId="0" fontId="38" fillId="24" borderId="0" xfId="61" applyFont="1" applyFill="1" applyBorder="1" applyAlignment="1">
      <alignment vertical="top" wrapText="1"/>
      <protection/>
    </xf>
    <xf numFmtId="0" fontId="10" fillId="24" borderId="0" xfId="61" applyFont="1" applyFill="1" applyBorder="1" applyAlignment="1">
      <alignment vertical="top" wrapText="1"/>
      <protection/>
    </xf>
    <xf numFmtId="177" fontId="13" fillId="24" borderId="0" xfId="61" applyNumberFormat="1" applyFont="1" applyFill="1" applyBorder="1" applyAlignment="1">
      <alignment horizontal="left"/>
      <protection/>
    </xf>
    <xf numFmtId="0" fontId="38" fillId="24" borderId="0" xfId="61" applyFont="1" applyFill="1" applyBorder="1" applyAlignment="1">
      <alignment vertical="top"/>
      <protection/>
    </xf>
    <xf numFmtId="0" fontId="19" fillId="24" borderId="0" xfId="61" applyFont="1" applyFill="1" applyBorder="1">
      <alignment/>
      <protection/>
    </xf>
    <xf numFmtId="177" fontId="13" fillId="24" borderId="0" xfId="61" applyNumberFormat="1" applyFont="1" applyFill="1" applyBorder="1" applyAlignment="1">
      <alignment horizontal="left" vertical="justify"/>
      <protection/>
    </xf>
    <xf numFmtId="177" fontId="13" fillId="24" borderId="0" xfId="61" applyNumberFormat="1" applyFont="1" applyFill="1" applyBorder="1" applyAlignment="1">
      <alignment horizontal="left" wrapText="1"/>
      <protection/>
    </xf>
    <xf numFmtId="0" fontId="19" fillId="24" borderId="0" xfId="61" applyFont="1" applyFill="1" applyBorder="1" applyAlignment="1">
      <alignment wrapText="1"/>
      <protection/>
    </xf>
    <xf numFmtId="177" fontId="13" fillId="24" borderId="0" xfId="61" applyNumberFormat="1" applyFont="1" applyFill="1" applyBorder="1" applyAlignment="1">
      <alignment horizontal="left" vertical="justify" wrapText="1"/>
      <protection/>
    </xf>
    <xf numFmtId="0" fontId="12" fillId="24" borderId="16" xfId="60" applyFont="1" applyFill="1" applyBorder="1" applyAlignment="1">
      <alignment vertical="center"/>
      <protection/>
    </xf>
    <xf numFmtId="0" fontId="12" fillId="24" borderId="0" xfId="60" applyFont="1" applyFill="1" applyBorder="1" applyAlignment="1">
      <alignment vertical="center"/>
      <protection/>
    </xf>
    <xf numFmtId="14" fontId="12" fillId="24" borderId="16" xfId="60" applyNumberFormat="1" applyFont="1" applyFill="1" applyBorder="1" applyAlignment="1">
      <alignment horizontal="left" vertical="center"/>
      <protection/>
    </xf>
    <xf numFmtId="14" fontId="20" fillId="24" borderId="0" xfId="60" applyNumberFormat="1" applyFont="1" applyFill="1" applyBorder="1" applyAlignment="1">
      <alignment horizontal="left" vertical="center"/>
      <protection/>
    </xf>
    <xf numFmtId="217" fontId="11" fillId="24" borderId="12" xfId="68" applyNumberFormat="1" applyFont="1" applyFill="1" applyBorder="1" applyAlignment="1">
      <alignment/>
    </xf>
    <xf numFmtId="217" fontId="11" fillId="24" borderId="0" xfId="68" applyNumberFormat="1" applyFont="1" applyFill="1" applyBorder="1" applyAlignment="1">
      <alignment/>
    </xf>
    <xf numFmtId="217" fontId="11" fillId="24" borderId="13" xfId="68" applyNumberFormat="1" applyFont="1" applyFill="1" applyBorder="1" applyAlignment="1">
      <alignment/>
    </xf>
    <xf numFmtId="179" fontId="11" fillId="24" borderId="13" xfId="42" applyFont="1" applyFill="1" applyBorder="1" applyAlignment="1">
      <alignment/>
    </xf>
    <xf numFmtId="179" fontId="11" fillId="24" borderId="20" xfId="42" applyFont="1" applyFill="1" applyBorder="1" applyAlignment="1">
      <alignment/>
    </xf>
    <xf numFmtId="0" fontId="14" fillId="24" borderId="20" xfId="0" applyFont="1" applyFill="1" applyBorder="1" applyAlignment="1">
      <alignment horizontal="center" vertical="center"/>
    </xf>
    <xf numFmtId="14" fontId="39" fillId="24" borderId="16" xfId="0" applyNumberFormat="1" applyFont="1" applyFill="1" applyBorder="1" applyAlignment="1">
      <alignment horizontal="left" vertical="center"/>
    </xf>
    <xf numFmtId="0" fontId="25" fillId="24" borderId="0" xfId="0" applyFont="1" applyFill="1" applyBorder="1" applyAlignment="1">
      <alignment horizontal="center" vertical="center"/>
    </xf>
    <xf numFmtId="193" fontId="32" fillId="24" borderId="0" xfId="65" applyNumberFormat="1" applyFont="1" applyFill="1" applyBorder="1" applyAlignment="1" applyProtection="1">
      <alignment horizontal="right"/>
      <protection locked="0"/>
    </xf>
    <xf numFmtId="0" fontId="29" fillId="24" borderId="0" xfId="65" applyNumberFormat="1" applyFont="1" applyFill="1" applyBorder="1" applyAlignment="1" applyProtection="1">
      <alignment horizontal="right" vertical="center"/>
      <protection hidden="1"/>
    </xf>
    <xf numFmtId="0" fontId="13" fillId="24" borderId="0" xfId="65" applyFont="1" applyFill="1" applyBorder="1" applyAlignment="1" applyProtection="1">
      <alignment horizontal="center" vertical="center" wrapText="1"/>
      <protection hidden="1"/>
    </xf>
    <xf numFmtId="0" fontId="14" fillId="24" borderId="0" xfId="0" applyFont="1" applyFill="1" applyBorder="1" applyAlignment="1">
      <alignment horizontal="center" vertical="center" wrapText="1"/>
    </xf>
    <xf numFmtId="0" fontId="2" fillId="24" borderId="0" xfId="54" applyFill="1" applyBorder="1" applyAlignment="1" applyProtection="1">
      <alignment horizontal="center" wrapText="1"/>
      <protection/>
    </xf>
    <xf numFmtId="0" fontId="20" fillId="24" borderId="0" xfId="0" applyFont="1" applyFill="1" applyBorder="1" applyAlignment="1">
      <alignment/>
    </xf>
    <xf numFmtId="193" fontId="25" fillId="24" borderId="0" xfId="0" applyNumberFormat="1" applyFont="1" applyFill="1" applyBorder="1" applyAlignment="1">
      <alignment/>
    </xf>
    <xf numFmtId="0" fontId="20" fillId="24" borderId="0" xfId="65" applyFont="1" applyFill="1" applyBorder="1" applyAlignment="1" applyProtection="1">
      <alignment horizontal="left" vertical="center" wrapText="1"/>
      <protection/>
    </xf>
    <xf numFmtId="49" fontId="20" fillId="24" borderId="0" xfId="65" applyNumberFormat="1" applyFont="1" applyFill="1" applyBorder="1" applyAlignment="1" applyProtection="1">
      <alignment horizontal="center" vertical="center" wrapText="1"/>
      <protection/>
    </xf>
    <xf numFmtId="0" fontId="40" fillId="24" borderId="20" xfId="0" applyFont="1" applyFill="1" applyBorder="1" applyAlignment="1">
      <alignment horizontal="right"/>
    </xf>
    <xf numFmtId="193" fontId="25" fillId="24" borderId="20" xfId="42" applyNumberFormat="1" applyFont="1" applyFill="1" applyBorder="1" applyAlignment="1" applyProtection="1">
      <alignment horizontal="right" vertical="center" wrapText="1"/>
      <protection locked="0"/>
    </xf>
    <xf numFmtId="193" fontId="25" fillId="24" borderId="20" xfId="42" applyNumberFormat="1" applyFont="1" applyFill="1" applyBorder="1" applyAlignment="1">
      <alignment horizontal="right"/>
    </xf>
    <xf numFmtId="193" fontId="11" fillId="24" borderId="0" xfId="42" applyNumberFormat="1" applyFont="1" applyFill="1" applyBorder="1" applyAlignment="1">
      <alignment/>
    </xf>
    <xf numFmtId="193" fontId="24" fillId="24" borderId="0" xfId="42" applyNumberFormat="1" applyFont="1" applyFill="1" applyBorder="1" applyAlignment="1" applyProtection="1">
      <alignment horizontal="right" vertical="center" wrapText="1"/>
      <protection/>
    </xf>
    <xf numFmtId="193" fontId="24" fillId="24" borderId="0" xfId="42" applyNumberFormat="1" applyFont="1" applyFill="1" applyBorder="1" applyAlignment="1">
      <alignment horizontal="right"/>
    </xf>
    <xf numFmtId="193" fontId="24" fillId="24" borderId="0" xfId="42" applyNumberFormat="1" applyFont="1" applyFill="1" applyBorder="1" applyAlignment="1">
      <alignment/>
    </xf>
    <xf numFmtId="193" fontId="25" fillId="24" borderId="0" xfId="42" applyNumberFormat="1" applyFont="1" applyFill="1" applyBorder="1" applyAlignment="1" applyProtection="1">
      <alignment horizontal="right" vertical="center" wrapText="1"/>
      <protection/>
    </xf>
    <xf numFmtId="193" fontId="25" fillId="24" borderId="20" xfId="42" applyNumberFormat="1" applyFont="1" applyFill="1" applyBorder="1" applyAlignment="1">
      <alignment/>
    </xf>
    <xf numFmtId="193" fontId="25" fillId="24" borderId="0" xfId="42" applyNumberFormat="1" applyFont="1" applyFill="1" applyBorder="1" applyAlignment="1">
      <alignment/>
    </xf>
    <xf numFmtId="193" fontId="11" fillId="24" borderId="20" xfId="42" applyNumberFormat="1" applyFont="1" applyFill="1" applyBorder="1" applyAlignment="1">
      <alignment/>
    </xf>
    <xf numFmtId="49" fontId="20" fillId="24" borderId="0" xfId="65" applyNumberFormat="1" applyFont="1" applyFill="1" applyBorder="1" applyAlignment="1" applyProtection="1">
      <alignment horizontal="left" vertical="center" wrapText="1"/>
      <protection/>
    </xf>
    <xf numFmtId="193" fontId="11" fillId="24" borderId="0" xfId="58" applyNumberFormat="1" applyFont="1" applyFill="1">
      <alignment/>
      <protection/>
    </xf>
    <xf numFmtId="0" fontId="20" fillId="24" borderId="0" xfId="58" applyFont="1" applyFill="1">
      <alignment/>
      <protection/>
    </xf>
    <xf numFmtId="0" fontId="20" fillId="24" borderId="0" xfId="58" applyFont="1" applyFill="1" applyBorder="1" applyAlignment="1">
      <alignment horizontal="center"/>
      <protection/>
    </xf>
    <xf numFmtId="0" fontId="41" fillId="24" borderId="0" xfId="58" applyFont="1" applyFill="1">
      <alignment/>
      <protection/>
    </xf>
    <xf numFmtId="193" fontId="41" fillId="24" borderId="0" xfId="42" applyNumberFormat="1" applyFont="1" applyFill="1" applyAlignment="1">
      <alignment/>
    </xf>
    <xf numFmtId="193" fontId="41" fillId="24" borderId="0" xfId="42" applyNumberFormat="1" applyFont="1" applyFill="1" applyBorder="1" applyAlignment="1">
      <alignment/>
    </xf>
    <xf numFmtId="204" fontId="14" fillId="24" borderId="21" xfId="58" applyNumberFormat="1" applyFont="1" applyFill="1" applyBorder="1" applyAlignment="1">
      <alignment horizontal="center"/>
      <protection/>
    </xf>
    <xf numFmtId="14" fontId="14" fillId="24" borderId="21" xfId="58" applyNumberFormat="1" applyFont="1" applyFill="1" applyBorder="1" applyAlignment="1">
      <alignment horizontal="center"/>
      <protection/>
    </xf>
    <xf numFmtId="204" fontId="14" fillId="24" borderId="21" xfId="0" applyNumberFormat="1" applyFont="1" applyFill="1" applyBorder="1" applyAlignment="1">
      <alignment horizontal="center"/>
    </xf>
    <xf numFmtId="0" fontId="42" fillId="24" borderId="0" xfId="0" applyFont="1" applyFill="1" applyAlignment="1">
      <alignment/>
    </xf>
    <xf numFmtId="0" fontId="41" fillId="24" borderId="0" xfId="0" applyFont="1" applyFill="1" applyAlignment="1">
      <alignment/>
    </xf>
    <xf numFmtId="177" fontId="41" fillId="24" borderId="0" xfId="0" applyNumberFormat="1" applyFont="1" applyFill="1" applyAlignment="1">
      <alignment/>
    </xf>
    <xf numFmtId="0" fontId="43" fillId="24" borderId="0" xfId="58" applyFont="1" applyFill="1">
      <alignment/>
      <protection/>
    </xf>
    <xf numFmtId="193" fontId="43" fillId="24" borderId="0" xfId="42" applyNumberFormat="1" applyFont="1" applyFill="1" applyAlignment="1">
      <alignment/>
    </xf>
    <xf numFmtId="193" fontId="43" fillId="24" borderId="0" xfId="42" applyNumberFormat="1" applyFont="1" applyFill="1" applyBorder="1" applyAlignment="1">
      <alignment/>
    </xf>
    <xf numFmtId="0" fontId="44" fillId="24" borderId="0" xfId="0" applyFont="1" applyFill="1" applyAlignment="1">
      <alignment/>
    </xf>
    <xf numFmtId="193" fontId="9" fillId="24" borderId="0" xfId="42" applyNumberFormat="1" applyFont="1" applyFill="1" applyBorder="1" applyAlignment="1">
      <alignment horizontal="left"/>
    </xf>
    <xf numFmtId="177" fontId="44" fillId="24" borderId="0" xfId="0" applyNumberFormat="1" applyFont="1" applyFill="1" applyAlignment="1">
      <alignment/>
    </xf>
    <xf numFmtId="177" fontId="44" fillId="24" borderId="21" xfId="0" applyNumberFormat="1" applyFont="1" applyFill="1" applyBorder="1" applyAlignment="1">
      <alignment/>
    </xf>
    <xf numFmtId="14" fontId="14" fillId="24" borderId="0" xfId="0" applyNumberFormat="1" applyFont="1" applyFill="1" applyBorder="1" applyAlignment="1">
      <alignment horizontal="center"/>
    </xf>
    <xf numFmtId="0" fontId="42" fillId="24" borderId="0" xfId="65" applyFont="1" applyFill="1" applyBorder="1" applyAlignment="1" applyProtection="1">
      <alignment horizontal="left" vertical="center" wrapText="1"/>
      <protection/>
    </xf>
    <xf numFmtId="0" fontId="40" fillId="24" borderId="0" xfId="0" applyFont="1" applyFill="1" applyBorder="1" applyAlignment="1">
      <alignment horizontal="right"/>
    </xf>
    <xf numFmtId="193" fontId="25" fillId="24" borderId="0" xfId="0" applyNumberFormat="1" applyFont="1" applyFill="1" applyBorder="1" applyAlignment="1">
      <alignment horizontal="right"/>
    </xf>
    <xf numFmtId="193" fontId="25" fillId="24" borderId="0" xfId="42" applyNumberFormat="1" applyFont="1" applyFill="1" applyBorder="1" applyAlignment="1" applyProtection="1">
      <alignment horizontal="right" vertical="center" wrapText="1"/>
      <protection locked="0"/>
    </xf>
    <xf numFmtId="193" fontId="25" fillId="24" borderId="0" xfId="42" applyNumberFormat="1" applyFont="1" applyFill="1" applyBorder="1" applyAlignment="1">
      <alignment horizontal="right"/>
    </xf>
    <xf numFmtId="0" fontId="29" fillId="24" borderId="0" xfId="0" applyFont="1" applyFill="1" applyBorder="1" applyAlignment="1">
      <alignment horizontal="right"/>
    </xf>
    <xf numFmtId="0" fontId="22" fillId="24" borderId="0" xfId="0" applyFont="1" applyFill="1" applyBorder="1" applyAlignment="1">
      <alignment/>
    </xf>
    <xf numFmtId="0" fontId="25" fillId="24" borderId="0" xfId="0" applyNumberFormat="1" applyFont="1" applyFill="1" applyBorder="1" applyAlignment="1">
      <alignment horizontal="left" vertical="distributed"/>
    </xf>
    <xf numFmtId="0" fontId="2" fillId="24" borderId="0" xfId="54" applyFill="1" applyBorder="1" applyAlignment="1" applyProtection="1">
      <alignment horizontal="center"/>
      <protection/>
    </xf>
    <xf numFmtId="0" fontId="32" fillId="24" borderId="0" xfId="65" applyFont="1" applyFill="1" applyBorder="1" applyAlignment="1" applyProtection="1">
      <alignment horizontal="right" vertical="center"/>
      <protection hidden="1"/>
    </xf>
    <xf numFmtId="0" fontId="11" fillId="24" borderId="0" xfId="0" applyFont="1" applyFill="1" applyBorder="1" applyAlignment="1" quotePrefix="1">
      <alignment horizontal="center"/>
    </xf>
    <xf numFmtId="0" fontId="14" fillId="24" borderId="21" xfId="0" applyFont="1" applyFill="1" applyBorder="1" applyAlignment="1">
      <alignment/>
    </xf>
    <xf numFmtId="193" fontId="14" fillId="24" borderId="27" xfId="0" applyNumberFormat="1" applyFont="1" applyFill="1" applyBorder="1" applyAlignment="1">
      <alignment/>
    </xf>
    <xf numFmtId="0" fontId="8" fillId="24" borderId="0" xfId="54" applyFont="1" applyFill="1" applyAlignment="1" applyProtection="1">
      <alignment/>
      <protection/>
    </xf>
    <xf numFmtId="193" fontId="14" fillId="24" borderId="27" xfId="42" applyNumberFormat="1" applyFont="1" applyFill="1" applyBorder="1" applyAlignment="1">
      <alignment/>
    </xf>
    <xf numFmtId="0" fontId="2" fillId="24" borderId="0" xfId="54" applyNumberFormat="1" applyFill="1" applyBorder="1" applyAlignment="1" applyProtection="1">
      <alignment horizontal="center" wrapText="1"/>
      <protection/>
    </xf>
    <xf numFmtId="193" fontId="41" fillId="24" borderId="0" xfId="0" applyNumberFormat="1" applyFont="1" applyFill="1" applyAlignment="1">
      <alignment/>
    </xf>
    <xf numFmtId="193" fontId="14" fillId="24" borderId="0" xfId="42" applyNumberFormat="1" applyFont="1" applyFill="1" applyBorder="1" applyAlignment="1">
      <alignment/>
    </xf>
    <xf numFmtId="0" fontId="20" fillId="24" borderId="21" xfId="0" applyFont="1" applyFill="1" applyBorder="1" applyAlignment="1">
      <alignment/>
    </xf>
    <xf numFmtId="0" fontId="13" fillId="24" borderId="0" xfId="0" applyFont="1" applyFill="1" applyAlignment="1">
      <alignment/>
    </xf>
    <xf numFmtId="0" fontId="11" fillId="24" borderId="0" xfId="0" applyFont="1" applyFill="1" applyBorder="1" applyAlignment="1" quotePrefix="1">
      <alignment/>
    </xf>
    <xf numFmtId="0" fontId="13" fillId="24" borderId="21" xfId="0" applyFont="1" applyFill="1" applyBorder="1" applyAlignment="1">
      <alignment/>
    </xf>
    <xf numFmtId="0" fontId="14" fillId="24" borderId="20" xfId="0" applyFont="1" applyFill="1" applyBorder="1" applyAlignment="1">
      <alignment/>
    </xf>
    <xf numFmtId="0" fontId="11" fillId="24" borderId="16" xfId="0" applyFont="1" applyFill="1" applyBorder="1" applyAlignment="1">
      <alignment wrapText="1"/>
    </xf>
    <xf numFmtId="0" fontId="11" fillId="24" borderId="0" xfId="0" applyFont="1" applyFill="1" applyBorder="1" applyAlignment="1">
      <alignment wrapText="1"/>
    </xf>
    <xf numFmtId="0" fontId="14" fillId="24" borderId="0" xfId="0" applyFont="1" applyFill="1" applyBorder="1" applyAlignment="1">
      <alignment horizontal="left" wrapText="1"/>
    </xf>
    <xf numFmtId="0" fontId="29" fillId="24" borderId="0" xfId="0" applyFont="1" applyFill="1" applyAlignment="1">
      <alignment/>
    </xf>
    <xf numFmtId="0" fontId="22" fillId="24" borderId="0" xfId="0" applyFont="1" applyFill="1" applyAlignment="1">
      <alignment/>
    </xf>
    <xf numFmtId="193" fontId="22" fillId="24" borderId="0" xfId="42" applyNumberFormat="1" applyFont="1" applyFill="1" applyAlignment="1">
      <alignment/>
    </xf>
    <xf numFmtId="193" fontId="22" fillId="24" borderId="0" xfId="42" applyNumberFormat="1" applyFont="1" applyFill="1" applyAlignment="1">
      <alignment horizontal="right"/>
    </xf>
    <xf numFmtId="193" fontId="29" fillId="24" borderId="0" xfId="42" applyNumberFormat="1" applyFont="1" applyFill="1" applyAlignment="1">
      <alignment/>
    </xf>
    <xf numFmtId="0" fontId="14" fillId="24" borderId="0" xfId="0" applyFont="1" applyFill="1" applyBorder="1" applyAlignment="1">
      <alignment horizontal="justify" vertical="top" wrapText="1"/>
    </xf>
    <xf numFmtId="0" fontId="14" fillId="24" borderId="0" xfId="0" applyFont="1" applyFill="1" applyBorder="1" applyAlignment="1">
      <alignment horizontal="right" vertical="top" wrapText="1"/>
    </xf>
    <xf numFmtId="0" fontId="43" fillId="24" borderId="0" xfId="0" applyFont="1" applyFill="1" applyBorder="1" applyAlignment="1">
      <alignment vertical="top" wrapText="1"/>
    </xf>
    <xf numFmtId="0" fontId="14" fillId="24" borderId="0" xfId="0" applyFont="1" applyFill="1" applyBorder="1" applyAlignment="1">
      <alignment vertical="top" wrapText="1"/>
    </xf>
    <xf numFmtId="0" fontId="11" fillId="24" borderId="0" xfId="0" applyFont="1" applyFill="1" applyBorder="1" applyAlignment="1">
      <alignment vertical="top" wrapText="1"/>
    </xf>
    <xf numFmtId="0" fontId="43" fillId="24" borderId="0" xfId="0" applyFont="1" applyFill="1" applyBorder="1" applyAlignment="1">
      <alignment horizontal="justify" vertical="top" wrapText="1"/>
    </xf>
    <xf numFmtId="0" fontId="11" fillId="24" borderId="0" xfId="0" applyFont="1" applyFill="1" applyBorder="1" applyAlignment="1">
      <alignment horizontal="justify" vertical="top" wrapText="1"/>
    </xf>
    <xf numFmtId="0" fontId="20" fillId="24" borderId="0" xfId="0" applyFont="1" applyFill="1" applyBorder="1" applyAlignment="1">
      <alignment horizontal="left"/>
    </xf>
    <xf numFmtId="0" fontId="42" fillId="24" borderId="0" xfId="0" applyFont="1" applyFill="1" applyBorder="1" applyAlignment="1">
      <alignment/>
    </xf>
    <xf numFmtId="0" fontId="14" fillId="24" borderId="21" xfId="0" applyFont="1" applyFill="1" applyBorder="1" applyAlignment="1">
      <alignment horizontal="right" vertical="top" wrapText="1"/>
    </xf>
    <xf numFmtId="204" fontId="14" fillId="24" borderId="21" xfId="0" applyNumberFormat="1" applyFont="1" applyFill="1" applyBorder="1" applyAlignment="1">
      <alignment horizontal="center" vertical="center"/>
    </xf>
    <xf numFmtId="0" fontId="14" fillId="24" borderId="21" xfId="0" applyFont="1" applyFill="1" applyBorder="1" applyAlignment="1">
      <alignment horizontal="center" vertical="center"/>
    </xf>
    <xf numFmtId="193" fontId="44" fillId="24" borderId="0" xfId="42" applyNumberFormat="1" applyFont="1" applyFill="1" applyBorder="1" applyAlignment="1">
      <alignment horizontal="right" vertical="top" wrapText="1"/>
    </xf>
    <xf numFmtId="193" fontId="43" fillId="24" borderId="0" xfId="42" applyNumberFormat="1" applyFont="1" applyFill="1" applyBorder="1" applyAlignment="1">
      <alignment horizontal="right" vertical="top" wrapText="1"/>
    </xf>
    <xf numFmtId="193" fontId="11" fillId="24" borderId="0" xfId="42" applyNumberFormat="1" applyFont="1" applyFill="1" applyBorder="1" applyAlignment="1">
      <alignment horizontal="right" wrapText="1"/>
    </xf>
    <xf numFmtId="193" fontId="43" fillId="24" borderId="0" xfId="42" applyNumberFormat="1" applyFont="1" applyFill="1" applyBorder="1" applyAlignment="1">
      <alignment horizontal="right" wrapText="1"/>
    </xf>
    <xf numFmtId="193" fontId="14" fillId="24" borderId="0" xfId="42" applyNumberFormat="1" applyFont="1" applyFill="1" applyBorder="1" applyAlignment="1">
      <alignment horizontal="right" wrapText="1"/>
    </xf>
    <xf numFmtId="193" fontId="44" fillId="24" borderId="0" xfId="42" applyNumberFormat="1" applyFont="1" applyFill="1" applyBorder="1" applyAlignment="1">
      <alignment horizontal="right" wrapText="1"/>
    </xf>
    <xf numFmtId="193" fontId="11" fillId="24" borderId="27" xfId="42" applyNumberFormat="1" applyFont="1" applyFill="1" applyBorder="1" applyAlignment="1">
      <alignment horizontal="right" wrapText="1"/>
    </xf>
    <xf numFmtId="193" fontId="14" fillId="24" borderId="27" xfId="42" applyNumberFormat="1" applyFont="1" applyFill="1" applyBorder="1" applyAlignment="1">
      <alignment horizontal="right" wrapText="1"/>
    </xf>
    <xf numFmtId="193" fontId="44" fillId="24" borderId="27" xfId="42" applyNumberFormat="1" applyFont="1" applyFill="1" applyBorder="1" applyAlignment="1">
      <alignment horizontal="right" vertical="top" wrapText="1"/>
    </xf>
    <xf numFmtId="193" fontId="43" fillId="24" borderId="27" xfId="42" applyNumberFormat="1" applyFont="1" applyFill="1" applyBorder="1" applyAlignment="1">
      <alignment horizontal="right" wrapText="1"/>
    </xf>
    <xf numFmtId="193" fontId="41" fillId="24" borderId="0" xfId="0" applyNumberFormat="1" applyFont="1" applyFill="1" applyBorder="1" applyAlignment="1">
      <alignment/>
    </xf>
    <xf numFmtId="0" fontId="41" fillId="24" borderId="0" xfId="0" applyFont="1" applyFill="1" applyBorder="1" applyAlignment="1">
      <alignment/>
    </xf>
    <xf numFmtId="0" fontId="45" fillId="24" borderId="0" xfId="54" applyFont="1" applyFill="1" applyBorder="1" applyAlignment="1" applyProtection="1">
      <alignment horizontal="center"/>
      <protection/>
    </xf>
    <xf numFmtId="193" fontId="14" fillId="24" borderId="0" xfId="42" applyNumberFormat="1" applyFont="1" applyFill="1" applyAlignment="1">
      <alignment/>
    </xf>
    <xf numFmtId="193" fontId="11" fillId="24" borderId="27" xfId="42" applyNumberFormat="1" applyFont="1" applyFill="1" applyBorder="1" applyAlignment="1">
      <alignment/>
    </xf>
    <xf numFmtId="171" fontId="11" fillId="24" borderId="0" xfId="0" applyNumberFormat="1" applyFont="1" applyFill="1" applyAlignment="1">
      <alignment/>
    </xf>
    <xf numFmtId="193" fontId="11" fillId="24" borderId="0" xfId="0" applyNumberFormat="1" applyFont="1" applyFill="1" applyAlignment="1">
      <alignment/>
    </xf>
    <xf numFmtId="0" fontId="11" fillId="24" borderId="0" xfId="0" applyFont="1" applyFill="1" applyAlignment="1">
      <alignment horizontal="center" vertical="center"/>
    </xf>
    <xf numFmtId="0" fontId="19" fillId="24" borderId="0" xfId="0" applyFont="1" applyFill="1" applyAlignment="1">
      <alignment horizontal="center" vertical="center"/>
    </xf>
    <xf numFmtId="193" fontId="44" fillId="24" borderId="0" xfId="42" applyNumberFormat="1" applyFont="1" applyFill="1" applyBorder="1" applyAlignment="1">
      <alignment horizontal="center" vertical="center" wrapText="1"/>
    </xf>
    <xf numFmtId="193" fontId="43" fillId="24" borderId="0" xfId="42" applyNumberFormat="1" applyFont="1" applyFill="1" applyBorder="1" applyAlignment="1">
      <alignment horizontal="center" vertical="center" wrapText="1"/>
    </xf>
    <xf numFmtId="9" fontId="43" fillId="24" borderId="0" xfId="68" applyFont="1" applyFill="1" applyBorder="1" applyAlignment="1">
      <alignment horizontal="center" vertical="center" wrapText="1"/>
    </xf>
    <xf numFmtId="9" fontId="43" fillId="24" borderId="0" xfId="68" applyFont="1" applyFill="1" applyBorder="1" applyAlignment="1">
      <alignment horizontal="center" vertical="top" wrapText="1"/>
    </xf>
    <xf numFmtId="0" fontId="14" fillId="24" borderId="27" xfId="0" applyFont="1" applyFill="1" applyBorder="1" applyAlignment="1">
      <alignment horizontal="right"/>
    </xf>
    <xf numFmtId="0" fontId="24" fillId="24" borderId="0" xfId="65" applyFont="1" applyFill="1" applyBorder="1" applyAlignment="1" applyProtection="1">
      <alignment horizontal="left" vertical="center" wrapText="1"/>
      <protection/>
    </xf>
    <xf numFmtId="193" fontId="24" fillId="24" borderId="0" xfId="65" applyNumberFormat="1" applyFont="1" applyFill="1" applyBorder="1" applyAlignment="1" applyProtection="1">
      <alignment horizontal="left" vertical="center" wrapText="1"/>
      <protection/>
    </xf>
    <xf numFmtId="0" fontId="24" fillId="24" borderId="21" xfId="65" applyFont="1" applyFill="1" applyBorder="1" applyAlignment="1" applyProtection="1">
      <alignment horizontal="left" vertical="center" wrapText="1"/>
      <protection/>
    </xf>
    <xf numFmtId="0" fontId="46" fillId="24" borderId="21" xfId="65" applyFont="1" applyFill="1" applyBorder="1" applyAlignment="1" applyProtection="1">
      <alignment horizontal="left" vertical="center" wrapText="1"/>
      <protection/>
    </xf>
    <xf numFmtId="193" fontId="24" fillId="24" borderId="0" xfId="42" applyNumberFormat="1" applyFont="1" applyFill="1" applyBorder="1" applyAlignment="1">
      <alignment horizontal="left"/>
    </xf>
    <xf numFmtId="193" fontId="46" fillId="24" borderId="0" xfId="65" applyNumberFormat="1" applyFont="1" applyFill="1" applyBorder="1" applyAlignment="1" applyProtection="1">
      <alignment horizontal="left" vertical="center" wrapText="1"/>
      <protection/>
    </xf>
    <xf numFmtId="49" fontId="24" fillId="24" borderId="0" xfId="65" applyNumberFormat="1" applyFont="1" applyFill="1" applyBorder="1" applyAlignment="1" applyProtection="1">
      <alignment horizontal="left" vertical="center" wrapText="1"/>
      <protection hidden="1"/>
    </xf>
    <xf numFmtId="0" fontId="24" fillId="24" borderId="0" xfId="0" applyFont="1" applyFill="1" applyAlignment="1">
      <alignment/>
    </xf>
    <xf numFmtId="0" fontId="24" fillId="24" borderId="0" xfId="65" applyFont="1" applyFill="1" applyBorder="1" applyAlignment="1" applyProtection="1">
      <alignment horizontal="left" vertical="center" wrapText="1"/>
      <protection hidden="1"/>
    </xf>
    <xf numFmtId="193" fontId="47" fillId="24" borderId="0" xfId="65" applyNumberFormat="1" applyFont="1" applyFill="1" applyBorder="1" applyAlignment="1" applyProtection="1">
      <alignment wrapText="1"/>
      <protection locked="0"/>
    </xf>
    <xf numFmtId="193" fontId="11" fillId="24" borderId="0" xfId="42" applyNumberFormat="1" applyFont="1" applyFill="1" applyBorder="1" applyAlignment="1">
      <alignment horizontal="left" vertical="center"/>
    </xf>
    <xf numFmtId="179" fontId="11" fillId="24" borderId="0" xfId="42" applyFont="1" applyFill="1" applyBorder="1" applyAlignment="1">
      <alignment horizontal="left" vertical="center"/>
    </xf>
    <xf numFmtId="0" fontId="41" fillId="24" borderId="0" xfId="0" applyFont="1" applyFill="1" applyBorder="1" applyAlignment="1">
      <alignment horizontal="left" vertical="center"/>
    </xf>
    <xf numFmtId="193" fontId="41" fillId="24" borderId="0" xfId="42" applyNumberFormat="1" applyFont="1" applyFill="1" applyBorder="1" applyAlignment="1">
      <alignment horizontal="left" vertical="center"/>
    </xf>
    <xf numFmtId="179" fontId="41" fillId="24" borderId="0" xfId="42" applyFont="1" applyFill="1" applyBorder="1" applyAlignment="1">
      <alignment horizontal="left" vertical="center"/>
    </xf>
    <xf numFmtId="193" fontId="11" fillId="24" borderId="0" xfId="42" applyNumberFormat="1" applyFont="1" applyFill="1" applyBorder="1" applyAlignment="1">
      <alignment/>
    </xf>
    <xf numFmtId="193" fontId="14" fillId="24" borderId="0" xfId="42" applyNumberFormat="1" applyFont="1" applyFill="1" applyBorder="1" applyAlignment="1">
      <alignment/>
    </xf>
    <xf numFmtId="193" fontId="14" fillId="24" borderId="27" xfId="42" applyNumberFormat="1" applyFont="1" applyFill="1" applyBorder="1" applyAlignment="1">
      <alignment/>
    </xf>
    <xf numFmtId="9" fontId="11" fillId="24" borderId="0" xfId="69" applyFont="1" applyFill="1" applyBorder="1" applyAlignment="1">
      <alignment horizontal="center"/>
    </xf>
    <xf numFmtId="9" fontId="11" fillId="24" borderId="0" xfId="68" applyFont="1" applyFill="1" applyBorder="1" applyAlignment="1">
      <alignment horizontal="center"/>
    </xf>
    <xf numFmtId="193" fontId="14" fillId="24" borderId="20" xfId="42" applyNumberFormat="1" applyFont="1" applyFill="1" applyBorder="1" applyAlignment="1">
      <alignment horizontal="center" vertical="center"/>
    </xf>
    <xf numFmtId="193" fontId="11" fillId="24" borderId="16" xfId="42" applyNumberFormat="1" applyFont="1" applyFill="1" applyBorder="1" applyAlignment="1">
      <alignment wrapText="1"/>
    </xf>
    <xf numFmtId="193" fontId="11" fillId="24" borderId="0" xfId="42" applyNumberFormat="1" applyFont="1" applyFill="1" applyBorder="1" applyAlignment="1">
      <alignment wrapText="1"/>
    </xf>
    <xf numFmtId="177" fontId="9" fillId="24" borderId="21" xfId="62" applyNumberFormat="1" applyFont="1" applyFill="1" applyBorder="1" applyAlignment="1">
      <alignment horizontal="right" vertical="center" wrapText="1"/>
      <protection/>
    </xf>
    <xf numFmtId="193" fontId="19" fillId="24" borderId="0" xfId="42" applyNumberFormat="1" applyFont="1" applyFill="1" applyBorder="1" applyAlignment="1" applyProtection="1">
      <alignment horizontal="left" vertical="center" wrapText="1"/>
      <protection/>
    </xf>
    <xf numFmtId="193" fontId="10" fillId="24" borderId="0" xfId="65" applyNumberFormat="1" applyFont="1" applyFill="1" applyBorder="1" applyAlignment="1" applyProtection="1">
      <alignment horizontal="left" vertical="center" wrapText="1"/>
      <protection/>
    </xf>
    <xf numFmtId="0" fontId="19" fillId="24" borderId="21" xfId="65" applyFont="1" applyFill="1" applyBorder="1" applyAlignment="1" applyProtection="1">
      <alignment horizontal="left" vertical="center" wrapText="1"/>
      <protection/>
    </xf>
    <xf numFmtId="0" fontId="10" fillId="24" borderId="21" xfId="65" applyFont="1" applyFill="1" applyBorder="1" applyAlignment="1" applyProtection="1">
      <alignment horizontal="left" vertical="center" wrapText="1"/>
      <protection/>
    </xf>
    <xf numFmtId="0" fontId="17" fillId="24" borderId="0" xfId="0" applyFont="1" applyFill="1" applyBorder="1" applyAlignment="1">
      <alignment/>
    </xf>
    <xf numFmtId="0" fontId="14" fillId="24" borderId="0" xfId="65" applyFont="1" applyFill="1" applyBorder="1" applyAlignment="1" applyProtection="1">
      <alignment horizontal="left" vertical="center" wrapText="1"/>
      <protection/>
    </xf>
    <xf numFmtId="193" fontId="14" fillId="24" borderId="20" xfId="42" applyNumberFormat="1" applyFont="1" applyFill="1" applyBorder="1" applyAlignment="1">
      <alignment horizontal="right"/>
    </xf>
    <xf numFmtId="0" fontId="11" fillId="24" borderId="0" xfId="0" applyFont="1" applyFill="1" applyBorder="1" applyAlignment="1">
      <alignment horizontal="right"/>
    </xf>
    <xf numFmtId="193" fontId="11" fillId="24" borderId="0" xfId="42" applyNumberFormat="1" applyFont="1" applyFill="1" applyBorder="1" applyAlignment="1" applyProtection="1">
      <alignment horizontal="right" vertical="center" wrapText="1"/>
      <protection/>
    </xf>
    <xf numFmtId="193" fontId="11" fillId="24" borderId="0" xfId="42" applyNumberFormat="1" applyFont="1" applyFill="1" applyBorder="1" applyAlignment="1">
      <alignment horizontal="right"/>
    </xf>
    <xf numFmtId="193" fontId="14" fillId="24" borderId="20" xfId="0" applyNumberFormat="1" applyFont="1" applyFill="1" applyBorder="1" applyAlignment="1">
      <alignment/>
    </xf>
    <xf numFmtId="193" fontId="14" fillId="24" borderId="20" xfId="42" applyNumberFormat="1" applyFont="1" applyFill="1" applyBorder="1" applyAlignment="1">
      <alignment/>
    </xf>
    <xf numFmtId="0" fontId="14" fillId="24" borderId="20" xfId="0" applyNumberFormat="1" applyFont="1" applyFill="1" applyBorder="1" applyAlignment="1">
      <alignment horizontal="left" vertical="distributed"/>
    </xf>
    <xf numFmtId="193" fontId="11" fillId="24" borderId="20" xfId="42" applyNumberFormat="1" applyFont="1" applyFill="1" applyBorder="1" applyAlignment="1">
      <alignment horizontal="right"/>
    </xf>
    <xf numFmtId="193" fontId="11" fillId="24" borderId="20" xfId="0" applyNumberFormat="1" applyFont="1" applyFill="1" applyBorder="1" applyAlignment="1">
      <alignment/>
    </xf>
    <xf numFmtId="0" fontId="31" fillId="24" borderId="0" xfId="65" applyFont="1" applyFill="1" applyBorder="1" applyAlignment="1" applyProtection="1">
      <alignment horizontal="left" vertical="center" wrapText="1"/>
      <protection locked="0"/>
    </xf>
    <xf numFmtId="0" fontId="41" fillId="24" borderId="20" xfId="0" applyFont="1" applyFill="1" applyBorder="1" applyAlignment="1">
      <alignment horizontal="right"/>
    </xf>
    <xf numFmtId="193" fontId="11" fillId="24" borderId="20" xfId="42" applyNumberFormat="1" applyFont="1" applyFill="1" applyBorder="1" applyAlignment="1" applyProtection="1">
      <alignment horizontal="right" vertical="center" wrapText="1"/>
      <protection locked="0"/>
    </xf>
    <xf numFmtId="193" fontId="11" fillId="24" borderId="20" xfId="0" applyNumberFormat="1" applyFont="1" applyFill="1" applyBorder="1" applyAlignment="1">
      <alignment horizontal="right"/>
    </xf>
    <xf numFmtId="0" fontId="10" fillId="21" borderId="0" xfId="0" applyFont="1" applyFill="1" applyBorder="1" applyAlignment="1">
      <alignment/>
    </xf>
    <xf numFmtId="193" fontId="10" fillId="21" borderId="27" xfId="0" applyNumberFormat="1" applyFont="1" applyFill="1" applyBorder="1" applyAlignment="1">
      <alignment/>
    </xf>
    <xf numFmtId="193" fontId="19" fillId="21" borderId="0" xfId="42" applyNumberFormat="1" applyFont="1" applyFill="1" applyBorder="1" applyAlignment="1">
      <alignment/>
    </xf>
    <xf numFmtId="177" fontId="10" fillId="21" borderId="0" xfId="0" applyNumberFormat="1" applyFont="1" applyFill="1" applyBorder="1" applyAlignment="1">
      <alignment/>
    </xf>
    <xf numFmtId="0" fontId="45" fillId="24" borderId="0" xfId="54" applyFont="1" applyFill="1" applyBorder="1" applyAlignment="1" applyProtection="1">
      <alignment horizontal="center" wrapText="1"/>
      <protection/>
    </xf>
    <xf numFmtId="0" fontId="20" fillId="20" borderId="0" xfId="0" applyFont="1" applyFill="1" applyAlignment="1">
      <alignment/>
    </xf>
    <xf numFmtId="0" fontId="14" fillId="24" borderId="21" xfId="0" applyFont="1" applyFill="1" applyBorder="1" applyAlignment="1">
      <alignment horizontal="right" vertical="top"/>
    </xf>
    <xf numFmtId="177" fontId="19" fillId="24" borderId="0" xfId="0" applyNumberFormat="1" applyFont="1" applyFill="1" applyBorder="1" applyAlignment="1">
      <alignment/>
    </xf>
    <xf numFmtId="193" fontId="13" fillId="24" borderId="20" xfId="44" applyNumberFormat="1" applyFont="1" applyFill="1" applyBorder="1" applyAlignment="1" applyProtection="1">
      <alignment vertical="center"/>
      <protection/>
    </xf>
    <xf numFmtId="0" fontId="17" fillId="21" borderId="0" xfId="58" applyFont="1" applyFill="1" applyBorder="1">
      <alignment/>
      <protection/>
    </xf>
    <xf numFmtId="0" fontId="18" fillId="21" borderId="0" xfId="58" applyFont="1" applyFill="1">
      <alignment/>
      <protection/>
    </xf>
    <xf numFmtId="0" fontId="33" fillId="21" borderId="0" xfId="62" applyNumberFormat="1" applyFont="1" applyFill="1" applyBorder="1" applyAlignment="1" applyProtection="1">
      <alignment vertical="top"/>
      <protection/>
    </xf>
    <xf numFmtId="0" fontId="44" fillId="21" borderId="0" xfId="58" applyFont="1" applyFill="1" applyBorder="1" applyAlignment="1">
      <alignment horizontal="right"/>
      <protection/>
    </xf>
    <xf numFmtId="0" fontId="22" fillId="21" borderId="0" xfId="58" applyFont="1" applyFill="1" applyBorder="1" applyAlignment="1">
      <alignment horizontal="right"/>
      <protection/>
    </xf>
    <xf numFmtId="0" fontId="41" fillId="21" borderId="0" xfId="58" applyFont="1" applyFill="1">
      <alignment/>
      <protection/>
    </xf>
    <xf numFmtId="0" fontId="10" fillId="21" borderId="0" xfId="62" applyNumberFormat="1" applyFont="1" applyFill="1" applyBorder="1" applyAlignment="1" applyProtection="1">
      <alignment vertical="top"/>
      <protection/>
    </xf>
    <xf numFmtId="193" fontId="14" fillId="21" borderId="0" xfId="42" applyNumberFormat="1" applyFont="1" applyFill="1" applyAlignment="1">
      <alignment/>
    </xf>
    <xf numFmtId="193" fontId="14" fillId="21" borderId="0" xfId="42" applyNumberFormat="1" applyFont="1" applyFill="1" applyBorder="1" applyAlignment="1" applyProtection="1">
      <alignment vertical="top"/>
      <protection/>
    </xf>
    <xf numFmtId="193" fontId="14" fillId="24" borderId="27" xfId="42" applyNumberFormat="1" applyFont="1" applyFill="1" applyBorder="1" applyAlignment="1" applyProtection="1">
      <alignment vertical="center"/>
      <protection/>
    </xf>
    <xf numFmtId="193" fontId="41" fillId="21" borderId="0" xfId="58" applyNumberFormat="1" applyFont="1" applyFill="1">
      <alignment/>
      <protection/>
    </xf>
    <xf numFmtId="193" fontId="11" fillId="24" borderId="0" xfId="42" applyNumberFormat="1" applyFont="1" applyFill="1" applyAlignment="1">
      <alignment horizontal="right"/>
    </xf>
    <xf numFmtId="193" fontId="11" fillId="24" borderId="0" xfId="42" applyNumberFormat="1" applyFont="1" applyFill="1" applyAlignment="1">
      <alignment horizontal="right" wrapText="1"/>
    </xf>
    <xf numFmtId="193" fontId="41" fillId="24" borderId="0" xfId="42" applyNumberFormat="1" applyFont="1" applyFill="1" applyAlignment="1">
      <alignment horizontal="right"/>
    </xf>
    <xf numFmtId="193" fontId="41" fillId="24" borderId="0" xfId="42" applyNumberFormat="1" applyFont="1" applyFill="1" applyAlignment="1">
      <alignment horizontal="right" wrapText="1"/>
    </xf>
    <xf numFmtId="193" fontId="14" fillId="24" borderId="26" xfId="42" applyNumberFormat="1" applyFont="1" applyFill="1" applyBorder="1" applyAlignment="1">
      <alignment horizontal="center" wrapText="1"/>
    </xf>
    <xf numFmtId="193" fontId="14" fillId="24" borderId="0" xfId="42" applyNumberFormat="1" applyFont="1" applyFill="1" applyAlignment="1">
      <alignment horizontal="center" wrapText="1"/>
    </xf>
    <xf numFmtId="193" fontId="11" fillId="24" borderId="0" xfId="42" applyNumberFormat="1" applyFont="1" applyFill="1" applyAlignment="1">
      <alignment horizontal="center"/>
    </xf>
    <xf numFmtId="193" fontId="41" fillId="24" borderId="0" xfId="42" applyNumberFormat="1" applyFont="1" applyFill="1" applyBorder="1" applyAlignment="1">
      <alignment horizontal="right" wrapText="1"/>
    </xf>
    <xf numFmtId="0" fontId="14" fillId="24" borderId="21" xfId="0" applyFont="1" applyFill="1" applyBorder="1" applyAlignment="1">
      <alignment horizontal="center" wrapText="1"/>
    </xf>
    <xf numFmtId="193" fontId="14" fillId="24" borderId="21" xfId="42" applyNumberFormat="1" applyFont="1" applyFill="1" applyBorder="1" applyAlignment="1">
      <alignment horizontal="center" wrapText="1"/>
    </xf>
    <xf numFmtId="0" fontId="14" fillId="24" borderId="0" xfId="0" applyFont="1" applyFill="1" applyAlignment="1">
      <alignment horizontal="center" vertical="center"/>
    </xf>
    <xf numFmtId="193" fontId="14" fillId="24" borderId="0" xfId="42" applyNumberFormat="1" applyFont="1" applyFill="1" applyAlignment="1">
      <alignment horizontal="right"/>
    </xf>
    <xf numFmtId="193" fontId="14" fillId="24" borderId="0" xfId="42" applyNumberFormat="1" applyFont="1" applyFill="1" applyAlignment="1">
      <alignment horizontal="right" wrapText="1"/>
    </xf>
    <xf numFmtId="10" fontId="11" fillId="24" borderId="0" xfId="0" applyNumberFormat="1" applyFont="1" applyFill="1" applyAlignment="1">
      <alignment/>
    </xf>
    <xf numFmtId="0" fontId="14" fillId="24" borderId="21" xfId="0" applyFont="1" applyFill="1" applyBorder="1" applyAlignment="1">
      <alignment horizontal="justify" vertical="top"/>
    </xf>
    <xf numFmtId="0" fontId="11" fillId="24" borderId="0" xfId="0" applyFont="1" applyFill="1" applyBorder="1" applyAlignment="1">
      <alignment horizontal="center" vertical="top"/>
    </xf>
    <xf numFmtId="0" fontId="11" fillId="24" borderId="21" xfId="0" applyFont="1" applyFill="1" applyBorder="1" applyAlignment="1">
      <alignment horizontal="center" vertical="top"/>
    </xf>
    <xf numFmtId="0" fontId="11" fillId="24" borderId="21" xfId="0" applyFont="1" applyFill="1" applyBorder="1" applyAlignment="1">
      <alignment vertical="top"/>
    </xf>
    <xf numFmtId="0" fontId="11" fillId="24" borderId="0" xfId="0" applyFont="1" applyFill="1" applyBorder="1" applyAlignment="1">
      <alignment horizontal="center" vertical="top" wrapText="1"/>
    </xf>
    <xf numFmtId="0" fontId="11" fillId="24" borderId="20" xfId="0" applyFont="1" applyFill="1" applyBorder="1" applyAlignment="1">
      <alignment horizontal="center"/>
    </xf>
    <xf numFmtId="193" fontId="11" fillId="24" borderId="0" xfId="42" applyNumberFormat="1" applyFont="1" applyFill="1" applyBorder="1" applyAlignment="1">
      <alignment horizontal="left"/>
    </xf>
    <xf numFmtId="193" fontId="14" fillId="24" borderId="0" xfId="42" applyNumberFormat="1" applyFont="1" applyFill="1" applyBorder="1" applyAlignment="1">
      <alignment horizontal="left"/>
    </xf>
    <xf numFmtId="193" fontId="14" fillId="24" borderId="0" xfId="42" applyNumberFormat="1" applyFont="1" applyFill="1" applyBorder="1" applyAlignment="1">
      <alignment horizontal="center"/>
    </xf>
    <xf numFmtId="193" fontId="14" fillId="24" borderId="21" xfId="42" applyNumberFormat="1" applyFont="1" applyFill="1" applyBorder="1" applyAlignment="1">
      <alignment horizontal="left"/>
    </xf>
    <xf numFmtId="193" fontId="11" fillId="24" borderId="21" xfId="0" applyNumberFormat="1" applyFont="1" applyFill="1" applyBorder="1" applyAlignment="1">
      <alignment/>
    </xf>
    <xf numFmtId="193" fontId="11" fillId="24" borderId="21" xfId="42" applyNumberFormat="1" applyFont="1" applyFill="1" applyBorder="1" applyAlignment="1">
      <alignment horizontal="center"/>
    </xf>
    <xf numFmtId="0" fontId="14" fillId="24" borderId="21" xfId="0" applyFont="1" applyFill="1" applyBorder="1" applyAlignment="1">
      <alignment horizontal="right"/>
    </xf>
    <xf numFmtId="212" fontId="14" fillId="24" borderId="27" xfId="42" applyNumberFormat="1" applyFont="1" applyFill="1" applyBorder="1" applyAlignment="1">
      <alignment horizontal="right"/>
    </xf>
    <xf numFmtId="0" fontId="20" fillId="24" borderId="0" xfId="58" applyFont="1" applyFill="1" applyBorder="1">
      <alignment/>
      <protection/>
    </xf>
    <xf numFmtId="0" fontId="14" fillId="24" borderId="0" xfId="0" applyFont="1" applyFill="1" applyBorder="1" applyAlignment="1">
      <alignment horizontal="right"/>
    </xf>
    <xf numFmtId="0" fontId="14" fillId="24" borderId="0" xfId="0" applyFont="1" applyFill="1" applyBorder="1" applyAlignment="1">
      <alignment horizontal="justify"/>
    </xf>
    <xf numFmtId="0" fontId="14" fillId="24" borderId="0" xfId="58" applyFont="1" applyFill="1">
      <alignment/>
      <protection/>
    </xf>
    <xf numFmtId="0" fontId="14" fillId="24" borderId="20" xfId="0" applyFont="1" applyFill="1" applyBorder="1" applyAlignment="1">
      <alignment horizontal="right" wrapText="1"/>
    </xf>
    <xf numFmtId="0" fontId="14" fillId="24" borderId="0" xfId="0" applyFont="1" applyFill="1" applyBorder="1" applyAlignment="1">
      <alignment horizontal="right" wrapText="1"/>
    </xf>
    <xf numFmtId="0" fontId="14" fillId="24" borderId="0" xfId="0" applyFont="1" applyFill="1" applyAlignment="1">
      <alignment horizontal="right" wrapText="1"/>
    </xf>
    <xf numFmtId="0" fontId="14" fillId="24" borderId="21" xfId="0" applyFont="1" applyFill="1" applyBorder="1" applyAlignment="1">
      <alignment horizontal="right" wrapText="1"/>
    </xf>
    <xf numFmtId="193" fontId="44" fillId="24" borderId="0" xfId="42" applyNumberFormat="1" applyFont="1" applyFill="1" applyBorder="1" applyAlignment="1">
      <alignment horizontal="justify" vertical="top" wrapText="1"/>
    </xf>
    <xf numFmtId="193" fontId="14" fillId="24" borderId="27" xfId="42" applyNumberFormat="1" applyFont="1" applyFill="1" applyBorder="1" applyAlignment="1">
      <alignment horizontal="right"/>
    </xf>
    <xf numFmtId="193" fontId="14" fillId="24" borderId="0" xfId="42" applyNumberFormat="1" applyFont="1" applyFill="1" applyBorder="1" applyAlignment="1">
      <alignment horizontal="right"/>
    </xf>
    <xf numFmtId="193" fontId="43" fillId="24" borderId="0" xfId="42" applyNumberFormat="1" applyFont="1" applyFill="1" applyAlignment="1">
      <alignment horizontal="right" wrapText="1"/>
    </xf>
    <xf numFmtId="193" fontId="44" fillId="24" borderId="27" xfId="42" applyNumberFormat="1" applyFont="1" applyFill="1" applyBorder="1" applyAlignment="1">
      <alignment horizontal="right" wrapText="1"/>
    </xf>
    <xf numFmtId="193" fontId="11" fillId="24" borderId="0" xfId="42" applyNumberFormat="1" applyFont="1" applyFill="1" applyAlignment="1">
      <alignment horizontal="justify"/>
    </xf>
    <xf numFmtId="193" fontId="11" fillId="24" borderId="0" xfId="42" applyNumberFormat="1" applyFont="1" applyFill="1" applyBorder="1" applyAlignment="1">
      <alignment horizontal="justify"/>
    </xf>
    <xf numFmtId="193" fontId="43" fillId="24" borderId="0" xfId="42" applyNumberFormat="1" applyFont="1" applyFill="1" applyAlignment="1">
      <alignment horizontal="right"/>
    </xf>
    <xf numFmtId="193" fontId="43" fillId="24" borderId="0" xfId="42" applyNumberFormat="1" applyFont="1" applyFill="1" applyBorder="1" applyAlignment="1">
      <alignment horizontal="right"/>
    </xf>
    <xf numFmtId="193" fontId="43" fillId="24" borderId="21" xfId="42" applyNumberFormat="1" applyFont="1" applyFill="1" applyBorder="1" applyAlignment="1">
      <alignment horizontal="right"/>
    </xf>
    <xf numFmtId="193" fontId="44" fillId="24" borderId="0" xfId="42" applyNumberFormat="1" applyFont="1" applyFill="1" applyAlignment="1">
      <alignment horizontal="right"/>
    </xf>
    <xf numFmtId="193" fontId="44" fillId="24" borderId="0" xfId="42" applyNumberFormat="1" applyFont="1" applyFill="1" applyBorder="1" applyAlignment="1">
      <alignment horizontal="right"/>
    </xf>
    <xf numFmtId="193" fontId="44" fillId="24" borderId="27" xfId="42" applyNumberFormat="1" applyFont="1" applyFill="1" applyBorder="1" applyAlignment="1">
      <alignment horizontal="right"/>
    </xf>
    <xf numFmtId="193" fontId="44" fillId="24" borderId="20" xfId="42" applyNumberFormat="1" applyFont="1" applyFill="1" applyBorder="1" applyAlignment="1">
      <alignment horizontal="right"/>
    </xf>
    <xf numFmtId="221" fontId="13" fillId="24" borderId="20" xfId="0" applyNumberFormat="1" applyFont="1" applyFill="1" applyBorder="1" applyAlignment="1">
      <alignment horizontal="right"/>
    </xf>
    <xf numFmtId="221" fontId="13" fillId="24" borderId="0" xfId="0" applyNumberFormat="1" applyFont="1" applyFill="1" applyBorder="1" applyAlignment="1">
      <alignment horizontal="right"/>
    </xf>
    <xf numFmtId="9" fontId="11" fillId="24" borderId="13" xfId="69" applyFont="1" applyFill="1" applyBorder="1" applyAlignment="1">
      <alignment vertical="center"/>
    </xf>
    <xf numFmtId="9" fontId="11" fillId="24" borderId="12" xfId="69" applyFont="1" applyFill="1" applyBorder="1" applyAlignment="1">
      <alignment vertical="center"/>
    </xf>
    <xf numFmtId="9" fontId="11" fillId="24" borderId="0" xfId="69" applyFont="1" applyFill="1" applyBorder="1" applyAlignment="1">
      <alignment vertical="center"/>
    </xf>
    <xf numFmtId="9" fontId="11" fillId="24" borderId="17" xfId="69" applyFont="1" applyFill="1" applyBorder="1" applyAlignment="1">
      <alignment vertical="center"/>
    </xf>
    <xf numFmtId="9" fontId="11" fillId="24" borderId="19" xfId="69" applyFont="1" applyFill="1" applyBorder="1" applyAlignment="1">
      <alignment vertical="center"/>
    </xf>
    <xf numFmtId="193" fontId="11" fillId="24" borderId="19" xfId="0" applyNumberFormat="1" applyFont="1" applyFill="1" applyBorder="1" applyAlignment="1">
      <alignment vertical="center"/>
    </xf>
    <xf numFmtId="0" fontId="11" fillId="24" borderId="0" xfId="0" applyFont="1" applyFill="1" applyAlignment="1">
      <alignment vertical="center"/>
    </xf>
    <xf numFmtId="0" fontId="48" fillId="24" borderId="0" xfId="0" applyFont="1" applyFill="1" applyAlignment="1">
      <alignment vertical="center" wrapText="1"/>
    </xf>
    <xf numFmtId="0" fontId="14" fillId="20" borderId="0" xfId="0" applyFont="1" applyFill="1" applyAlignment="1">
      <alignment/>
    </xf>
    <xf numFmtId="0" fontId="41" fillId="20" borderId="0" xfId="0" applyFont="1" applyFill="1" applyAlignment="1">
      <alignment/>
    </xf>
    <xf numFmtId="0" fontId="8" fillId="21" borderId="0" xfId="54" applyFont="1" applyFill="1" applyAlignment="1" applyProtection="1">
      <alignment/>
      <protection/>
    </xf>
    <xf numFmtId="0" fontId="20" fillId="21" borderId="0" xfId="58" applyFont="1" applyFill="1">
      <alignment/>
      <protection/>
    </xf>
    <xf numFmtId="0" fontId="14" fillId="21" borderId="0" xfId="58" applyFont="1" applyFill="1">
      <alignment/>
      <protection/>
    </xf>
    <xf numFmtId="0" fontId="11" fillId="21" borderId="0" xfId="58" applyFont="1" applyFill="1" applyBorder="1">
      <alignment/>
      <protection/>
    </xf>
    <xf numFmtId="0" fontId="14" fillId="24" borderId="0" xfId="0" applyFont="1" applyFill="1" applyBorder="1" applyAlignment="1">
      <alignment horizontal="center" wrapText="1"/>
    </xf>
    <xf numFmtId="193" fontId="14" fillId="24" borderId="0" xfId="42" applyNumberFormat="1" applyFont="1" applyFill="1" applyBorder="1" applyAlignment="1">
      <alignment horizontal="center" wrapText="1"/>
    </xf>
    <xf numFmtId="0" fontId="19" fillId="21" borderId="0" xfId="0" applyFont="1" applyFill="1" applyAlignment="1">
      <alignment/>
    </xf>
    <xf numFmtId="193" fontId="11" fillId="21" borderId="0" xfId="42" applyNumberFormat="1" applyFont="1" applyFill="1" applyBorder="1" applyAlignment="1">
      <alignment/>
    </xf>
    <xf numFmtId="193" fontId="19" fillId="21" borderId="0" xfId="0" applyNumberFormat="1" applyFont="1" applyFill="1" applyAlignment="1">
      <alignment/>
    </xf>
    <xf numFmtId="0" fontId="10" fillId="21" borderId="0" xfId="0" applyFont="1" applyFill="1" applyAlignment="1">
      <alignment/>
    </xf>
    <xf numFmtId="0" fontId="13" fillId="21" borderId="21" xfId="0" applyFont="1" applyFill="1" applyBorder="1" applyAlignment="1">
      <alignment/>
    </xf>
    <xf numFmtId="0" fontId="29" fillId="21" borderId="21" xfId="0" applyFont="1" applyFill="1" applyBorder="1" applyAlignment="1">
      <alignment/>
    </xf>
    <xf numFmtId="193" fontId="19" fillId="21" borderId="0" xfId="42" applyNumberFormat="1" applyFont="1" applyFill="1" applyAlignment="1">
      <alignment/>
    </xf>
    <xf numFmtId="177" fontId="10" fillId="21" borderId="0" xfId="0" applyNumberFormat="1" applyFont="1" applyFill="1" applyAlignment="1">
      <alignment/>
    </xf>
    <xf numFmtId="0" fontId="19" fillId="21" borderId="0" xfId="61" applyFont="1" applyFill="1" applyAlignment="1">
      <alignment horizontal="center"/>
      <protection/>
    </xf>
    <xf numFmtId="177" fontId="19" fillId="21" borderId="0" xfId="61" applyNumberFormat="1" applyFont="1" applyFill="1" applyAlignment="1">
      <alignment horizontal="right"/>
      <protection/>
    </xf>
    <xf numFmtId="0" fontId="19" fillId="21" borderId="0" xfId="61" applyFont="1" applyFill="1" applyBorder="1" applyAlignment="1">
      <alignment horizontal="center"/>
      <protection/>
    </xf>
    <xf numFmtId="0" fontId="33" fillId="21" borderId="0" xfId="60" applyFont="1" applyFill="1" applyBorder="1" applyAlignment="1">
      <alignment vertical="center"/>
      <protection/>
    </xf>
    <xf numFmtId="0" fontId="19" fillId="21" borderId="0" xfId="61" applyFont="1" applyFill="1">
      <alignment/>
      <protection/>
    </xf>
    <xf numFmtId="0" fontId="11" fillId="24" borderId="12" xfId="0" applyNumberFormat="1" applyFont="1" applyFill="1" applyBorder="1" applyAlignment="1">
      <alignment/>
    </xf>
    <xf numFmtId="193" fontId="41" fillId="24" borderId="0" xfId="42" applyNumberFormat="1" applyFont="1" applyFill="1" applyBorder="1" applyAlignment="1">
      <alignment/>
    </xf>
    <xf numFmtId="221" fontId="13" fillId="25" borderId="20" xfId="0" applyNumberFormat="1" applyFont="1" applyFill="1" applyBorder="1" applyAlignment="1">
      <alignment horizontal="right"/>
    </xf>
    <xf numFmtId="221" fontId="13" fillId="25" borderId="0" xfId="0" applyNumberFormat="1" applyFont="1" applyFill="1" applyBorder="1" applyAlignment="1">
      <alignment horizontal="right"/>
    </xf>
    <xf numFmtId="0" fontId="13" fillId="25" borderId="0" xfId="0" applyFont="1" applyFill="1" applyBorder="1" applyAlignment="1">
      <alignment horizontal="left" vertical="center"/>
    </xf>
    <xf numFmtId="0" fontId="29" fillId="24" borderId="0" xfId="65" applyNumberFormat="1" applyFont="1" applyFill="1" applyBorder="1" applyAlignment="1" applyProtection="1">
      <alignment horizontal="right" vertical="center"/>
      <protection hidden="1"/>
    </xf>
    <xf numFmtId="0" fontId="29" fillId="24" borderId="0" xfId="0" applyFont="1" applyFill="1" applyAlignment="1">
      <alignment horizontal="right"/>
    </xf>
    <xf numFmtId="0" fontId="32" fillId="24" borderId="0" xfId="65" applyFont="1" applyFill="1" applyBorder="1" applyAlignment="1" applyProtection="1">
      <alignment horizontal="right" vertical="center"/>
      <protection hidden="1"/>
    </xf>
    <xf numFmtId="0" fontId="25" fillId="24" borderId="0" xfId="0" applyFont="1" applyFill="1" applyBorder="1" applyAlignment="1">
      <alignment horizontal="center" vertical="center"/>
    </xf>
    <xf numFmtId="0" fontId="14" fillId="24" borderId="0" xfId="0" applyFont="1" applyFill="1" applyBorder="1" applyAlignment="1">
      <alignment horizontal="center" vertical="center"/>
    </xf>
    <xf numFmtId="0" fontId="13" fillId="24" borderId="0" xfId="60" applyFont="1" applyFill="1" applyBorder="1" applyAlignment="1">
      <alignment horizontal="left" vertical="center"/>
      <protection/>
    </xf>
    <xf numFmtId="0" fontId="11" fillId="24" borderId="0" xfId="58" applyFont="1" applyFill="1" applyBorder="1" applyAlignment="1">
      <alignment horizontal="left" vertical="center"/>
      <protection/>
    </xf>
    <xf numFmtId="0" fontId="11" fillId="24" borderId="0" xfId="62" applyNumberFormat="1" applyFont="1" applyFill="1" applyBorder="1" applyAlignment="1" applyProtection="1">
      <alignment/>
      <protection/>
    </xf>
    <xf numFmtId="0" fontId="11" fillId="24" borderId="0" xfId="58" applyFont="1" applyFill="1" applyBorder="1" applyAlignment="1">
      <alignment/>
      <protection/>
    </xf>
    <xf numFmtId="0" fontId="14" fillId="24" borderId="0" xfId="62" applyNumberFormat="1" applyFont="1" applyFill="1" applyBorder="1" applyAlignment="1" applyProtection="1">
      <alignment horizontal="center" vertical="center" wrapText="1"/>
      <protection/>
    </xf>
    <xf numFmtId="0" fontId="11" fillId="24" borderId="0" xfId="58" applyFont="1" applyFill="1" applyBorder="1" applyAlignment="1">
      <alignment horizontal="center" vertical="center"/>
      <protection/>
    </xf>
    <xf numFmtId="0" fontId="12" fillId="24" borderId="0" xfId="60" applyFont="1" applyFill="1" applyBorder="1" applyAlignment="1">
      <alignment horizontal="right" vertical="center"/>
      <protection/>
    </xf>
    <xf numFmtId="193" fontId="29" fillId="24" borderId="0" xfId="44" applyNumberFormat="1" applyFont="1" applyFill="1" applyBorder="1" applyAlignment="1" applyProtection="1">
      <alignment horizontal="center" vertical="center"/>
      <protection/>
    </xf>
    <xf numFmtId="0" fontId="11" fillId="21" borderId="0" xfId="0" applyFont="1" applyFill="1" applyBorder="1" applyAlignment="1">
      <alignment horizontal="left"/>
    </xf>
    <xf numFmtId="0" fontId="14" fillId="24" borderId="21" xfId="0" applyFont="1" applyFill="1" applyBorder="1" applyAlignment="1">
      <alignment horizontal="center" vertical="center" wrapText="1"/>
    </xf>
    <xf numFmtId="0" fontId="14" fillId="24" borderId="21" xfId="0" applyFont="1" applyFill="1" applyBorder="1" applyAlignment="1">
      <alignment vertical="center"/>
    </xf>
    <xf numFmtId="49" fontId="20" fillId="24" borderId="0" xfId="65" applyNumberFormat="1" applyFont="1" applyFill="1" applyBorder="1" applyAlignment="1" applyProtection="1">
      <alignment horizontal="left" vertical="center" wrapText="1"/>
      <protection/>
    </xf>
    <xf numFmtId="0" fontId="14" fillId="24" borderId="0" xfId="0" applyFont="1" applyFill="1" applyBorder="1" applyAlignment="1">
      <alignment horizontal="center" vertical="center" wrapText="1"/>
    </xf>
    <xf numFmtId="0" fontId="24" fillId="24" borderId="0" xfId="0" applyFont="1" applyFill="1" applyBorder="1" applyAlignment="1">
      <alignment horizontal="center"/>
    </xf>
    <xf numFmtId="193" fontId="32" fillId="24" borderId="0" xfId="65" applyNumberFormat="1" applyFont="1" applyFill="1" applyBorder="1" applyAlignment="1" applyProtection="1">
      <alignment horizontal="right"/>
      <protection locked="0"/>
    </xf>
    <xf numFmtId="0" fontId="29" fillId="21" borderId="0" xfId="0" applyFont="1" applyFill="1" applyBorder="1" applyAlignment="1">
      <alignment horizontal="left"/>
    </xf>
    <xf numFmtId="0" fontId="36" fillId="24" borderId="16" xfId="0" applyFont="1" applyFill="1" applyBorder="1" applyAlignment="1">
      <alignment horizontal="right" vertical="center"/>
    </xf>
    <xf numFmtId="0" fontId="12" fillId="24" borderId="21" xfId="60" applyFont="1" applyFill="1" applyBorder="1" applyAlignment="1">
      <alignment horizontal="center" vertical="center"/>
      <protection/>
    </xf>
    <xf numFmtId="177" fontId="23" fillId="24" borderId="0" xfId="61" applyNumberFormat="1" applyFont="1" applyFill="1" applyAlignment="1">
      <alignment horizontal="center"/>
      <protection/>
    </xf>
    <xf numFmtId="0" fontId="23" fillId="24" borderId="0" xfId="61" applyFont="1" applyFill="1" applyBorder="1" applyAlignment="1">
      <alignment horizontal="center"/>
      <protection/>
    </xf>
    <xf numFmtId="0" fontId="12" fillId="24" borderId="16" xfId="60" applyFont="1" applyFill="1" applyBorder="1" applyAlignment="1">
      <alignment horizontal="right" vertical="center"/>
      <protection/>
    </xf>
    <xf numFmtId="0" fontId="17" fillId="24" borderId="0" xfId="60" applyNumberFormat="1" applyFont="1" applyFill="1" applyBorder="1" applyAlignment="1">
      <alignment vertical="center"/>
      <protection/>
    </xf>
    <xf numFmtId="193" fontId="23" fillId="24" borderId="0" xfId="62" applyNumberFormat="1" applyFont="1" applyFill="1" applyBorder="1" applyAlignment="1" applyProtection="1">
      <alignment horizontal="center" vertical="center"/>
      <protection/>
    </xf>
    <xf numFmtId="193" fontId="32" fillId="24" borderId="0" xfId="44" applyNumberFormat="1" applyFont="1" applyFill="1" applyBorder="1" applyAlignment="1" applyProtection="1">
      <alignment horizontal="center" vertical="center"/>
      <protection/>
    </xf>
    <xf numFmtId="0" fontId="12" fillId="24" borderId="16" xfId="60" applyFont="1" applyFill="1" applyBorder="1" applyAlignment="1">
      <alignment horizontal="center" vertical="center"/>
      <protection/>
    </xf>
    <xf numFmtId="0" fontId="31" fillId="0" borderId="16" xfId="58" applyFont="1" applyBorder="1">
      <alignment/>
      <protection/>
    </xf>
    <xf numFmtId="177" fontId="32" fillId="24" borderId="0" xfId="0" applyNumberFormat="1" applyFont="1" applyFill="1" applyBorder="1" applyAlignment="1">
      <alignment/>
    </xf>
    <xf numFmtId="0" fontId="23" fillId="24" borderId="0" xfId="0" applyFont="1" applyFill="1" applyBorder="1" applyAlignment="1">
      <alignment/>
    </xf>
    <xf numFmtId="177" fontId="19" fillId="24" borderId="0" xfId="0" applyNumberFormat="1" applyFont="1" applyFill="1" applyBorder="1" applyAlignment="1">
      <alignment/>
    </xf>
    <xf numFmtId="0" fontId="10" fillId="24" borderId="0" xfId="0" applyFont="1" applyFill="1" applyBorder="1" applyAlignment="1">
      <alignment/>
    </xf>
    <xf numFmtId="0" fontId="36" fillId="24" borderId="0" xfId="0" applyFont="1" applyFill="1" applyBorder="1" applyAlignment="1">
      <alignment horizontal="center" vertical="center" wrapText="1"/>
    </xf>
    <xf numFmtId="0" fontId="13" fillId="24" borderId="0" xfId="0" applyFont="1" applyFill="1" applyAlignment="1">
      <alignment horizontal="center"/>
    </xf>
    <xf numFmtId="200" fontId="13" fillId="24" borderId="0" xfId="0" applyNumberFormat="1" applyFont="1" applyFill="1" applyBorder="1" applyAlignment="1">
      <alignment horizontal="center"/>
    </xf>
    <xf numFmtId="0" fontId="32" fillId="24" borderId="0" xfId="0" applyFont="1" applyFill="1" applyBorder="1" applyAlignment="1">
      <alignment horizontal="center"/>
    </xf>
    <xf numFmtId="0" fontId="36" fillId="24" borderId="0" xfId="0" applyFont="1" applyFill="1" applyAlignment="1">
      <alignment horizontal="center" vertical="center"/>
    </xf>
    <xf numFmtId="0" fontId="13" fillId="24" borderId="0" xfId="0" applyFont="1" applyFill="1" applyBorder="1" applyAlignment="1">
      <alignment horizontal="center"/>
    </xf>
    <xf numFmtId="0" fontId="48" fillId="24" borderId="0" xfId="0" applyFont="1" applyFill="1" applyAlignment="1">
      <alignment horizontal="center" vertical="center" wrapText="1"/>
    </xf>
    <xf numFmtId="0" fontId="32" fillId="24" borderId="0" xfId="0" applyFont="1" applyFill="1" applyBorder="1" applyAlignment="1">
      <alignment horizontal="right" vertical="center"/>
    </xf>
    <xf numFmtId="0" fontId="17" fillId="24" borderId="0" xfId="60" applyNumberFormat="1" applyFont="1" applyFill="1" applyBorder="1" applyAlignment="1">
      <alignment horizontal="left" vertical="center"/>
      <protection/>
    </xf>
    <xf numFmtId="0" fontId="29" fillId="24" borderId="0" xfId="0" applyFont="1" applyFill="1" applyBorder="1" applyAlignment="1">
      <alignment horizontal="right" vertical="center"/>
    </xf>
    <xf numFmtId="14" fontId="36" fillId="24" borderId="16" xfId="0" applyNumberFormat="1" applyFont="1" applyFill="1" applyBorder="1" applyAlignment="1">
      <alignment horizontal="right" vertical="center"/>
    </xf>
    <xf numFmtId="0" fontId="36" fillId="24" borderId="21" xfId="0" applyFont="1" applyFill="1" applyBorder="1" applyAlignment="1">
      <alignment horizontal="center" vertical="center"/>
    </xf>
    <xf numFmtId="0" fontId="19" fillId="24" borderId="0" xfId="0" applyFont="1" applyFill="1" applyBorder="1" applyAlignment="1">
      <alignment horizontal="center" vertical="center"/>
    </xf>
    <xf numFmtId="0" fontId="13" fillId="21" borderId="21" xfId="0" applyFont="1" applyFill="1" applyBorder="1" applyAlignment="1">
      <alignment horizontal="center"/>
    </xf>
    <xf numFmtId="0" fontId="29" fillId="21" borderId="21" xfId="0" applyFont="1" applyFill="1" applyBorder="1" applyAlignment="1">
      <alignment horizontal="center"/>
    </xf>
    <xf numFmtId="0" fontId="20" fillId="24" borderId="21" xfId="0" applyNumberFormat="1" applyFont="1" applyFill="1" applyBorder="1" applyAlignment="1">
      <alignment horizontal="center" vertical="center" wrapText="1"/>
    </xf>
    <xf numFmtId="0" fontId="20" fillId="24" borderId="16" xfId="0" applyFont="1" applyFill="1" applyBorder="1" applyAlignment="1">
      <alignment horizontal="center" vertical="center" wrapText="1"/>
    </xf>
    <xf numFmtId="0" fontId="13" fillId="24" borderId="0" xfId="65" applyFont="1" applyFill="1" applyBorder="1" applyAlignment="1" applyProtection="1">
      <alignment horizontal="center" vertical="center" wrapText="1"/>
      <protection hidden="1"/>
    </xf>
    <xf numFmtId="0" fontId="11" fillId="24" borderId="0" xfId="0" applyFont="1" applyFill="1" applyBorder="1" applyAlignment="1">
      <alignment horizontal="center"/>
    </xf>
    <xf numFmtId="0" fontId="20" fillId="24" borderId="0" xfId="58" applyFont="1" applyFill="1" applyBorder="1" applyAlignment="1">
      <alignment horizontal="left"/>
      <protection/>
    </xf>
    <xf numFmtId="0" fontId="14" fillId="24" borderId="0" xfId="58" applyFont="1" applyFill="1" applyBorder="1" applyAlignment="1">
      <alignment horizontal="center"/>
      <protection/>
    </xf>
    <xf numFmtId="0" fontId="14" fillId="24" borderId="0" xfId="58" applyFont="1" applyFill="1" applyBorder="1" applyAlignment="1">
      <alignment horizontal="left"/>
      <protection/>
    </xf>
    <xf numFmtId="0" fontId="11" fillId="24" borderId="0" xfId="58" applyFont="1" applyFill="1" applyBorder="1" applyAlignment="1">
      <alignment horizontal="left"/>
      <protection/>
    </xf>
    <xf numFmtId="0" fontId="11" fillId="24" borderId="0" xfId="58" applyFont="1" applyFill="1" applyBorder="1" applyAlignment="1">
      <alignment horizontal="left" wrapText="1"/>
      <protection/>
    </xf>
    <xf numFmtId="0" fontId="21" fillId="24" borderId="0" xfId="0" applyFont="1" applyFill="1" applyAlignment="1">
      <alignment horizontal="right"/>
    </xf>
    <xf numFmtId="0" fontId="22" fillId="24" borderId="0" xfId="0" applyFont="1" applyFill="1" applyAlignment="1">
      <alignment horizontal="right"/>
    </xf>
    <xf numFmtId="0" fontId="44" fillId="24" borderId="0" xfId="0" applyFont="1" applyFill="1" applyBorder="1" applyAlignment="1">
      <alignment horizontal="center" vertical="center" wrapText="1"/>
    </xf>
    <xf numFmtId="0" fontId="44" fillId="24" borderId="21" xfId="0" applyFont="1" applyFill="1" applyBorder="1" applyAlignment="1">
      <alignment horizontal="center" vertical="center" wrapText="1"/>
    </xf>
    <xf numFmtId="0" fontId="11" fillId="24" borderId="0" xfId="0" applyFont="1" applyFill="1" applyBorder="1" applyAlignment="1">
      <alignment horizontal="left"/>
    </xf>
    <xf numFmtId="0" fontId="14" fillId="24" borderId="0" xfId="0" applyFont="1" applyFill="1" applyBorder="1" applyAlignment="1">
      <alignment horizontal="center"/>
    </xf>
    <xf numFmtId="0" fontId="20" fillId="24" borderId="0" xfId="0" applyFont="1" applyFill="1" applyBorder="1" applyAlignment="1">
      <alignment horizontal="left"/>
    </xf>
    <xf numFmtId="0" fontId="14" fillId="24" borderId="0" xfId="0" applyFont="1" applyFill="1" applyBorder="1" applyAlignment="1">
      <alignment horizontal="left"/>
    </xf>
    <xf numFmtId="0" fontId="22" fillId="24" borderId="0" xfId="0" applyFont="1" applyFill="1" applyAlignment="1">
      <alignment horizontal="center"/>
    </xf>
    <xf numFmtId="0" fontId="11" fillId="24" borderId="0" xfId="0" applyFont="1" applyFill="1" applyBorder="1" applyAlignment="1">
      <alignment horizontal="left" indent="3"/>
    </xf>
    <xf numFmtId="0" fontId="13" fillId="24" borderId="0" xfId="0" applyFont="1" applyFill="1" applyBorder="1" applyAlignment="1">
      <alignment horizontal="left"/>
    </xf>
    <xf numFmtId="0" fontId="13" fillId="24" borderId="0" xfId="58" applyFont="1" applyFill="1" applyBorder="1" applyAlignment="1">
      <alignment horizontal="center"/>
      <protection/>
    </xf>
    <xf numFmtId="14" fontId="14" fillId="24" borderId="0" xfId="58" applyNumberFormat="1" applyFont="1" applyFill="1" applyBorder="1" applyAlignment="1">
      <alignment horizontal="center"/>
      <protection/>
    </xf>
    <xf numFmtId="0" fontId="11" fillId="24" borderId="0" xfId="58" applyFont="1" applyFill="1" applyBorder="1" applyAlignment="1">
      <alignment horizontal="center"/>
      <protection/>
    </xf>
    <xf numFmtId="177" fontId="11" fillId="24" borderId="0" xfId="58" applyNumberFormat="1" applyFont="1" applyFill="1" applyBorder="1" applyAlignment="1">
      <alignment horizontal="center"/>
      <protection/>
    </xf>
    <xf numFmtId="177" fontId="14" fillId="24" borderId="0" xfId="58" applyNumberFormat="1" applyFont="1" applyFill="1" applyBorder="1" applyAlignment="1">
      <alignment horizontal="center"/>
      <protection/>
    </xf>
    <xf numFmtId="0" fontId="14" fillId="24" borderId="21" xfId="0" applyFont="1" applyFill="1" applyBorder="1" applyAlignment="1">
      <alignment horizontal="center" vertical="top" wrapText="1"/>
    </xf>
    <xf numFmtId="193" fontId="22" fillId="24" borderId="0" xfId="42" applyNumberFormat="1" applyFont="1" applyFill="1" applyAlignment="1">
      <alignment horizontal="right"/>
    </xf>
    <xf numFmtId="193" fontId="22" fillId="24" borderId="0" xfId="42" applyNumberFormat="1" applyFont="1" applyFill="1" applyAlignment="1">
      <alignment horizontal="right"/>
    </xf>
    <xf numFmtId="193" fontId="22" fillId="24" borderId="0" xfId="42" applyNumberFormat="1" applyFont="1" applyFill="1" applyAlignment="1">
      <alignment horizontal="center"/>
    </xf>
    <xf numFmtId="0" fontId="11" fillId="24" borderId="0" xfId="0" applyFont="1" applyFill="1" applyBorder="1" applyAlignment="1">
      <alignment horizontal="left" wrapText="1"/>
    </xf>
    <xf numFmtId="0" fontId="14" fillId="24" borderId="0" xfId="0" applyFont="1" applyFill="1" applyAlignment="1">
      <alignment horizontal="left"/>
    </xf>
    <xf numFmtId="0" fontId="11" fillId="24" borderId="0" xfId="0" applyFont="1" applyFill="1" applyAlignment="1">
      <alignment horizontal="justify"/>
    </xf>
    <xf numFmtId="0" fontId="11" fillId="24" borderId="0" xfId="0" applyFont="1" applyFill="1" applyAlignment="1">
      <alignment horizontal="center" vertical="top" wrapText="1"/>
    </xf>
    <xf numFmtId="0" fontId="11" fillId="24" borderId="0" xfId="0" applyFont="1" applyFill="1" applyAlignment="1">
      <alignment horizontal="center" vertical="top"/>
    </xf>
    <xf numFmtId="0" fontId="11" fillId="24" borderId="0" xfId="0" applyFont="1" applyFill="1" applyAlignment="1">
      <alignment horizontal="left" wrapText="1"/>
    </xf>
    <xf numFmtId="0" fontId="11" fillId="24" borderId="0" xfId="58" applyFont="1" applyFill="1" applyAlignment="1">
      <alignment horizontal="left" wrapText="1"/>
      <protection/>
    </xf>
    <xf numFmtId="0" fontId="49" fillId="24" borderId="0" xfId="58" applyFont="1" applyFill="1" applyAlignment="1">
      <alignment horizontal="center"/>
      <protection/>
    </xf>
    <xf numFmtId="0" fontId="14" fillId="24" borderId="12" xfId="58" applyFont="1" applyFill="1" applyBorder="1" applyAlignment="1">
      <alignment horizontal="center"/>
      <protection/>
    </xf>
    <xf numFmtId="0" fontId="13" fillId="24" borderId="0" xfId="58" applyFont="1" applyFill="1" applyAlignment="1">
      <alignment horizontal="center"/>
      <protection/>
    </xf>
    <xf numFmtId="0" fontId="13" fillId="24" borderId="0" xfId="0" applyFont="1" applyFill="1" applyAlignment="1">
      <alignment horizontal="left"/>
    </xf>
    <xf numFmtId="0" fontId="14" fillId="24" borderId="21" xfId="0" applyFont="1" applyFill="1" applyBorder="1" applyAlignment="1">
      <alignment horizontal="center"/>
    </xf>
    <xf numFmtId="0" fontId="20" fillId="24" borderId="0" xfId="0" applyFont="1" applyFill="1" applyAlignment="1">
      <alignment horizontal="left"/>
    </xf>
    <xf numFmtId="0" fontId="14" fillId="24" borderId="22" xfId="0" applyFont="1" applyFill="1" applyBorder="1" applyAlignment="1">
      <alignment horizontal="center" vertical="center"/>
    </xf>
    <xf numFmtId="0" fontId="14" fillId="24" borderId="24" xfId="0" applyFont="1" applyFill="1" applyBorder="1" applyAlignment="1">
      <alignment horizontal="center" vertical="center"/>
    </xf>
    <xf numFmtId="0" fontId="14" fillId="24" borderId="20" xfId="0" applyFont="1" applyFill="1" applyBorder="1" applyAlignment="1">
      <alignment horizontal="center" vertical="center"/>
    </xf>
    <xf numFmtId="0" fontId="14" fillId="24" borderId="17" xfId="0" applyFont="1" applyFill="1" applyBorder="1" applyAlignment="1">
      <alignment horizontal="center" vertical="center"/>
    </xf>
    <xf numFmtId="0" fontId="14" fillId="24" borderId="10" xfId="0" applyFont="1" applyFill="1" applyBorder="1" applyAlignment="1">
      <alignment horizontal="center" vertical="center"/>
    </xf>
    <xf numFmtId="0" fontId="14" fillId="24" borderId="11" xfId="0" applyFont="1" applyFill="1" applyBorder="1" applyAlignment="1">
      <alignment horizontal="center" vertical="center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_1-1" xfId="59"/>
    <cellStyle name="Normal_BAL" xfId="60"/>
    <cellStyle name="Normal_Financial statements 2000 Alcomet" xfId="61"/>
    <cellStyle name="Normal_Financial statements_bg model 2002" xfId="62"/>
    <cellStyle name="Normal_P&amp;L" xfId="63"/>
    <cellStyle name="Normal_P&amp;L_Financial statements_bg model 2002" xfId="64"/>
    <cellStyle name="Normal_Sheet1" xfId="65"/>
    <cellStyle name="Note" xfId="66"/>
    <cellStyle name="Output" xfId="67"/>
    <cellStyle name="Percent" xfId="68"/>
    <cellStyle name="Percent 2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styles" Target="styles.xml" /><Relationship Id="rId35" Type="http://schemas.openxmlformats.org/officeDocument/2006/relationships/sharedStrings" Target="sharedStrings.xml" /><Relationship Id="rId3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M52"/>
  <sheetViews>
    <sheetView workbookViewId="0" topLeftCell="A27">
      <selection activeCell="C50" sqref="C50:G50"/>
    </sheetView>
  </sheetViews>
  <sheetFormatPr defaultColWidth="4.57421875" defaultRowHeight="12.75"/>
  <cols>
    <col min="1" max="2" width="9.140625" style="2" customWidth="1"/>
    <col min="3" max="3" width="7.8515625" style="2" customWidth="1"/>
    <col min="4" max="4" width="11.57421875" style="2" customWidth="1"/>
    <col min="5" max="5" width="7.7109375" style="2" customWidth="1"/>
    <col min="6" max="6" width="9.140625" style="2" customWidth="1"/>
    <col min="7" max="7" width="13.8515625" style="2" customWidth="1"/>
    <col min="8" max="9" width="9.140625" style="2" customWidth="1"/>
    <col min="10" max="10" width="2.7109375" style="2" customWidth="1"/>
    <col min="11" max="223" width="9.140625" style="2" customWidth="1"/>
    <col min="224" max="16384" width="4.57421875" style="2" customWidth="1"/>
  </cols>
  <sheetData>
    <row r="1" spans="1:10" ht="12.7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12.75" customHeigh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52.5" customHeight="1">
      <c r="A3" s="1"/>
      <c r="B3" s="687" t="s">
        <v>476</v>
      </c>
      <c r="C3" s="687"/>
      <c r="D3" s="687"/>
      <c r="E3" s="687"/>
      <c r="F3" s="687"/>
      <c r="G3" s="687"/>
      <c r="H3" s="360"/>
      <c r="I3" s="357"/>
      <c r="J3" s="3"/>
    </row>
    <row r="4" spans="1:13" ht="12.75" customHeight="1">
      <c r="A4" s="1"/>
      <c r="B4" s="360"/>
      <c r="C4" s="360"/>
      <c r="D4" s="360"/>
      <c r="E4" s="360"/>
      <c r="F4" s="360"/>
      <c r="G4" s="360"/>
      <c r="H4" s="360"/>
      <c r="I4" s="357"/>
      <c r="J4" s="3"/>
      <c r="M4" s="551"/>
    </row>
    <row r="5" spans="1:10" ht="12.75" customHeight="1">
      <c r="A5" s="1"/>
      <c r="B5" s="360"/>
      <c r="C5" s="360"/>
      <c r="D5" s="360"/>
      <c r="E5" s="360"/>
      <c r="F5" s="360"/>
      <c r="G5" s="360"/>
      <c r="H5" s="360"/>
      <c r="I5" s="357"/>
      <c r="J5" s="3"/>
    </row>
    <row r="6" spans="1:12" ht="26.25">
      <c r="A6" s="1"/>
      <c r="B6" s="360"/>
      <c r="C6" s="360"/>
      <c r="D6" s="360"/>
      <c r="E6" s="360"/>
      <c r="F6" s="360"/>
      <c r="G6" s="360"/>
      <c r="H6" s="360"/>
      <c r="I6" s="357"/>
      <c r="J6" s="1"/>
      <c r="L6" s="626"/>
    </row>
    <row r="7" spans="1:12" ht="12.75">
      <c r="A7" s="1"/>
      <c r="B7" s="1"/>
      <c r="C7" s="1"/>
      <c r="D7" s="1"/>
      <c r="E7" s="1"/>
      <c r="F7" s="1"/>
      <c r="G7" s="1"/>
      <c r="H7" s="1"/>
      <c r="I7" s="1"/>
      <c r="J7" s="1"/>
      <c r="L7" s="627"/>
    </row>
    <row r="8" spans="1:12" ht="12.75">
      <c r="A8" s="1"/>
      <c r="B8" s="1"/>
      <c r="C8" s="1"/>
      <c r="D8" s="1"/>
      <c r="E8" s="1"/>
      <c r="F8" s="1"/>
      <c r="G8" s="1"/>
      <c r="H8" s="1"/>
      <c r="I8" s="1"/>
      <c r="J8" s="1"/>
      <c r="L8" s="627"/>
    </row>
    <row r="9" spans="1:10" ht="12.7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 ht="12.75" hidden="1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pans="1:10" ht="12.75" hidden="1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pans="1:10" ht="12.75" hidden="1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0" ht="12.75" hidden="1">
      <c r="A13" s="1"/>
      <c r="B13" s="1"/>
      <c r="C13" s="1"/>
      <c r="D13" s="1"/>
      <c r="E13" s="1"/>
      <c r="F13" s="1"/>
      <c r="G13" s="1"/>
      <c r="H13" s="1"/>
      <c r="I13" s="1"/>
      <c r="J13" s="1"/>
    </row>
    <row r="14" spans="1:10" ht="12.75" hidden="1">
      <c r="A14" s="1"/>
      <c r="B14" s="1"/>
      <c r="C14" s="1"/>
      <c r="D14" s="1"/>
      <c r="E14" s="1"/>
      <c r="F14" s="1"/>
      <c r="G14" s="1"/>
      <c r="H14" s="1"/>
      <c r="I14" s="1"/>
      <c r="J14" s="1"/>
    </row>
    <row r="15" spans="1:10" ht="12.75" hidden="1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 ht="12.75" hidden="1">
      <c r="A16" s="1"/>
      <c r="B16" s="1"/>
      <c r="C16" s="1"/>
      <c r="D16" s="1"/>
      <c r="E16" s="1"/>
      <c r="F16" s="1"/>
      <c r="G16" s="1"/>
      <c r="H16" s="1"/>
      <c r="I16" s="1"/>
      <c r="J16" s="1"/>
    </row>
    <row r="17" spans="1:10" ht="12.75" hidden="1">
      <c r="A17" s="1"/>
      <c r="B17" s="1"/>
      <c r="C17" s="1"/>
      <c r="D17" s="1"/>
      <c r="E17" s="1"/>
      <c r="F17" s="1"/>
      <c r="G17" s="1"/>
      <c r="H17" s="1"/>
      <c r="I17" s="1"/>
      <c r="J17" s="1"/>
    </row>
    <row r="18" spans="1:10" ht="12.75" customHeight="1" hidden="1">
      <c r="A18" s="1"/>
      <c r="B18" s="1"/>
      <c r="C18" s="1"/>
      <c r="D18" s="1"/>
      <c r="E18" s="1"/>
      <c r="F18" s="1"/>
      <c r="G18" s="1"/>
      <c r="H18" s="1"/>
      <c r="I18" s="1"/>
      <c r="J18" s="1"/>
    </row>
    <row r="19" spans="1:10" ht="12.75" customHeight="1" hidden="1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 ht="12.75" customHeight="1" hidden="1">
      <c r="A20" s="1"/>
      <c r="B20" s="1"/>
      <c r="C20" s="1"/>
      <c r="D20" s="1"/>
      <c r="E20" s="1"/>
      <c r="F20" s="1"/>
      <c r="G20" s="1"/>
      <c r="H20" s="1"/>
      <c r="I20" s="1"/>
      <c r="J20" s="1"/>
    </row>
    <row r="21" spans="1:10" ht="12.75" customHeight="1">
      <c r="A21" s="693" t="s">
        <v>369</v>
      </c>
      <c r="B21" s="693"/>
      <c r="C21" s="693"/>
      <c r="D21" s="693"/>
      <c r="E21" s="693"/>
      <c r="F21" s="693"/>
      <c r="G21" s="693"/>
      <c r="H21" s="693"/>
      <c r="I21" s="693"/>
      <c r="J21" s="625"/>
    </row>
    <row r="22" spans="1:10" ht="15.75" customHeight="1">
      <c r="A22" s="693"/>
      <c r="B22" s="693"/>
      <c r="C22" s="693"/>
      <c r="D22" s="693"/>
      <c r="E22" s="693"/>
      <c r="F22" s="693"/>
      <c r="G22" s="693"/>
      <c r="H22" s="693"/>
      <c r="I22" s="693"/>
      <c r="J22" s="625"/>
    </row>
    <row r="23" spans="1:10" ht="20.25">
      <c r="A23" s="349"/>
      <c r="B23" s="349"/>
      <c r="C23" s="350" t="s">
        <v>370</v>
      </c>
      <c r="D23" s="351"/>
      <c r="E23" s="351"/>
      <c r="F23" s="351"/>
      <c r="G23" s="352">
        <v>40908</v>
      </c>
      <c r="H23" s="349"/>
      <c r="I23" s="349"/>
      <c r="J23" s="349"/>
    </row>
    <row r="24" spans="1:10" ht="26.25" customHeight="1">
      <c r="A24" s="349"/>
      <c r="B24" s="691" t="s">
        <v>111</v>
      </c>
      <c r="C24" s="691"/>
      <c r="D24" s="691"/>
      <c r="E24" s="691"/>
      <c r="F24" s="691"/>
      <c r="G24" s="691"/>
      <c r="H24" s="691"/>
      <c r="I24" s="358"/>
      <c r="J24" s="349"/>
    </row>
    <row r="25" spans="1:10" ht="12.75" customHeight="1">
      <c r="A25" s="1"/>
      <c r="B25" s="691"/>
      <c r="C25" s="691"/>
      <c r="D25" s="691"/>
      <c r="E25" s="691"/>
      <c r="F25" s="691"/>
      <c r="G25" s="691"/>
      <c r="H25" s="691"/>
      <c r="I25" s="358"/>
      <c r="J25" s="1"/>
    </row>
    <row r="26" spans="1:10" ht="12.75">
      <c r="A26" s="1"/>
      <c r="B26" s="1"/>
      <c r="C26" s="1"/>
      <c r="D26" s="1"/>
      <c r="E26" s="1"/>
      <c r="F26" s="1"/>
      <c r="G26" s="1"/>
      <c r="H26" s="1"/>
      <c r="I26" s="1"/>
      <c r="J26" s="1"/>
    </row>
    <row r="27" spans="1:10" ht="20.25">
      <c r="A27" s="1"/>
      <c r="B27" s="691"/>
      <c r="C27" s="691"/>
      <c r="D27" s="691"/>
      <c r="E27" s="691"/>
      <c r="F27" s="691"/>
      <c r="G27" s="691"/>
      <c r="H27" s="691"/>
      <c r="I27" s="358"/>
      <c r="J27" s="353"/>
    </row>
    <row r="28" spans="1:10" ht="20.25">
      <c r="A28" s="1"/>
      <c r="B28" s="691"/>
      <c r="C28" s="691"/>
      <c r="D28" s="691"/>
      <c r="E28" s="691"/>
      <c r="F28" s="691"/>
      <c r="G28" s="691"/>
      <c r="H28" s="691"/>
      <c r="I28" s="358"/>
      <c r="J28" s="353"/>
    </row>
    <row r="29" spans="1:10" ht="20.25">
      <c r="A29" s="1"/>
      <c r="B29" s="691"/>
      <c r="C29" s="691"/>
      <c r="D29" s="691"/>
      <c r="E29" s="691"/>
      <c r="F29" s="691"/>
      <c r="G29" s="691"/>
      <c r="H29" s="691"/>
      <c r="I29" s="358"/>
      <c r="J29" s="1"/>
    </row>
    <row r="30" spans="1:10" ht="12.75">
      <c r="A30" s="1"/>
      <c r="B30" s="1"/>
      <c r="C30" s="1"/>
      <c r="D30" s="1"/>
      <c r="E30" s="1"/>
      <c r="F30" s="1"/>
      <c r="G30" s="1"/>
      <c r="H30" s="1"/>
      <c r="I30" s="1"/>
      <c r="J30" s="1"/>
    </row>
    <row r="31" spans="1:10" ht="12.75">
      <c r="A31" s="1"/>
      <c r="B31" s="1"/>
      <c r="C31" s="1"/>
      <c r="D31" s="1"/>
      <c r="E31" s="1"/>
      <c r="F31" s="1"/>
      <c r="G31" s="1"/>
      <c r="H31" s="1"/>
      <c r="I31" s="1"/>
      <c r="J31" s="1"/>
    </row>
    <row r="32" spans="1:10" ht="12.75">
      <c r="A32" s="1"/>
      <c r="B32" s="1"/>
      <c r="C32" s="1"/>
      <c r="D32" s="1"/>
      <c r="E32" s="1"/>
      <c r="F32" s="1"/>
      <c r="G32" s="1"/>
      <c r="H32" s="1"/>
      <c r="I32" s="1"/>
      <c r="J32" s="1"/>
    </row>
    <row r="33" spans="1:10" ht="12.75">
      <c r="A33" s="1"/>
      <c r="B33" s="1"/>
      <c r="C33" s="1"/>
      <c r="D33" s="1"/>
      <c r="E33" s="1"/>
      <c r="F33" s="1"/>
      <c r="G33" s="1"/>
      <c r="H33" s="1"/>
      <c r="I33" s="1"/>
      <c r="J33" s="1"/>
    </row>
    <row r="34" spans="1:10" ht="12.75">
      <c r="A34" s="1"/>
      <c r="B34" s="1"/>
      <c r="C34" s="1"/>
      <c r="D34" s="1"/>
      <c r="E34" s="1"/>
      <c r="F34" s="1"/>
      <c r="G34" s="1"/>
      <c r="H34" s="1"/>
      <c r="I34" s="1"/>
      <c r="J34" s="1"/>
    </row>
    <row r="35" spans="1:10" ht="12.75">
      <c r="A35" s="1"/>
      <c r="B35" s="1"/>
      <c r="C35" s="1"/>
      <c r="D35" s="1"/>
      <c r="E35" s="1"/>
      <c r="F35" s="1"/>
      <c r="G35" s="1"/>
      <c r="H35" s="1"/>
      <c r="I35" s="1"/>
      <c r="J35" s="1"/>
    </row>
    <row r="36" spans="1:10" ht="12.75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ht="12.75">
      <c r="A37" s="1"/>
      <c r="B37" s="1"/>
      <c r="C37" s="1"/>
      <c r="D37" s="1"/>
      <c r="E37" s="1"/>
      <c r="F37" s="1"/>
      <c r="G37" s="1"/>
      <c r="H37" s="1"/>
      <c r="I37" s="1"/>
      <c r="J37" s="1"/>
    </row>
    <row r="38" spans="1:10" ht="15">
      <c r="A38" s="688" t="s">
        <v>236</v>
      </c>
      <c r="B38" s="688"/>
      <c r="C38" s="688"/>
      <c r="D38" s="688"/>
      <c r="E38" s="1"/>
      <c r="F38" s="688" t="s">
        <v>13</v>
      </c>
      <c r="G38" s="688"/>
      <c r="H38" s="688"/>
      <c r="I38" s="688"/>
      <c r="J38" s="359"/>
    </row>
    <row r="39" spans="1:10" ht="12.75">
      <c r="A39" s="1"/>
      <c r="B39" s="1"/>
      <c r="C39" s="1"/>
      <c r="D39" s="1"/>
      <c r="E39" s="1"/>
      <c r="F39" s="4"/>
      <c r="G39" s="4"/>
      <c r="H39" s="4"/>
      <c r="I39" s="4"/>
      <c r="J39" s="4"/>
    </row>
    <row r="40" spans="1:10" ht="15">
      <c r="A40" s="692" t="s">
        <v>477</v>
      </c>
      <c r="B40" s="692"/>
      <c r="C40" s="692"/>
      <c r="D40" s="692"/>
      <c r="E40" s="1"/>
      <c r="F40" s="692" t="s">
        <v>478</v>
      </c>
      <c r="G40" s="692"/>
      <c r="H40" s="692"/>
      <c r="I40" s="692"/>
      <c r="J40" s="245"/>
    </row>
    <row r="41" spans="1:10" ht="15">
      <c r="A41" s="692"/>
      <c r="B41" s="692"/>
      <c r="C41" s="692"/>
      <c r="D41" s="692"/>
      <c r="E41" s="1"/>
      <c r="F41" s="5"/>
      <c r="G41" s="5"/>
      <c r="H41" s="5"/>
      <c r="I41" s="5"/>
      <c r="J41" s="5"/>
    </row>
    <row r="42" spans="1:10" ht="15">
      <c r="A42" s="5"/>
      <c r="B42" s="5"/>
      <c r="C42" s="5"/>
      <c r="D42" s="5"/>
      <c r="E42" s="1"/>
      <c r="F42" s="5"/>
      <c r="G42" s="5"/>
      <c r="H42" s="5"/>
      <c r="I42" s="5"/>
      <c r="J42" s="5"/>
    </row>
    <row r="43" spans="1:10" ht="15">
      <c r="A43" s="688"/>
      <c r="B43" s="688"/>
      <c r="C43" s="688"/>
      <c r="D43" s="688"/>
      <c r="E43" s="1"/>
      <c r="F43" s="359"/>
      <c r="G43" s="359"/>
      <c r="H43" s="359"/>
      <c r="I43" s="359"/>
      <c r="J43" s="359"/>
    </row>
    <row r="44" spans="1:10" ht="15">
      <c r="A44" s="354"/>
      <c r="B44" s="354"/>
      <c r="C44" s="354"/>
      <c r="D44" s="688" t="s">
        <v>36</v>
      </c>
      <c r="E44" s="688"/>
      <c r="F44" s="688"/>
      <c r="G44" s="354"/>
      <c r="H44" s="354"/>
      <c r="I44" s="354"/>
      <c r="J44" s="354"/>
    </row>
    <row r="45" spans="1:10" ht="12.75">
      <c r="A45" s="4"/>
      <c r="B45" s="4"/>
      <c r="C45" s="4"/>
      <c r="D45" s="4"/>
      <c r="E45" s="4"/>
      <c r="F45" s="4"/>
      <c r="G45" s="4"/>
      <c r="H45" s="4"/>
      <c r="I45" s="4"/>
      <c r="J45" s="4"/>
    </row>
    <row r="46" spans="1:10" ht="15">
      <c r="A46" s="5"/>
      <c r="B46" s="5"/>
      <c r="C46" s="688" t="s">
        <v>327</v>
      </c>
      <c r="D46" s="688"/>
      <c r="E46" s="688"/>
      <c r="F46" s="688"/>
      <c r="G46" s="688"/>
      <c r="H46" s="5"/>
      <c r="I46" s="5"/>
      <c r="J46" s="5"/>
    </row>
    <row r="47" spans="1:10" ht="15">
      <c r="A47" s="355"/>
      <c r="B47" s="355"/>
      <c r="C47" s="355"/>
      <c r="D47" s="356"/>
      <c r="E47" s="356"/>
      <c r="F47" s="356"/>
      <c r="G47" s="355"/>
      <c r="H47" s="355"/>
      <c r="I47" s="355"/>
      <c r="J47" s="355"/>
    </row>
    <row r="48" spans="1:10" ht="12.75">
      <c r="A48" s="4"/>
      <c r="B48" s="4"/>
      <c r="C48" s="4"/>
      <c r="D48" s="4"/>
      <c r="E48" s="4"/>
      <c r="F48" s="4"/>
      <c r="G48" s="4"/>
      <c r="H48" s="4"/>
      <c r="I48" s="4"/>
      <c r="J48" s="4"/>
    </row>
    <row r="49" spans="1:10" ht="12.75">
      <c r="A49" s="4"/>
      <c r="B49" s="4"/>
      <c r="C49" s="4"/>
      <c r="D49" s="4"/>
      <c r="E49" s="4"/>
      <c r="F49" s="4"/>
      <c r="G49" s="4"/>
      <c r="H49" s="4"/>
      <c r="I49" s="4"/>
      <c r="J49" s="4"/>
    </row>
    <row r="50" spans="1:10" ht="15">
      <c r="A50" s="4"/>
      <c r="B50" s="4"/>
      <c r="C50" s="689" t="s">
        <v>372</v>
      </c>
      <c r="D50" s="689"/>
      <c r="E50" s="689"/>
      <c r="F50" s="689"/>
      <c r="G50" s="689"/>
      <c r="H50" s="4"/>
      <c r="I50" s="4"/>
      <c r="J50" s="4"/>
    </row>
    <row r="51" spans="1:10" ht="12.75" customHeight="1">
      <c r="A51" s="4"/>
      <c r="B51" s="4"/>
      <c r="C51" s="690"/>
      <c r="D51" s="690"/>
      <c r="E51" s="690"/>
      <c r="F51" s="690"/>
      <c r="G51" s="690"/>
      <c r="H51" s="4"/>
      <c r="I51" s="4"/>
      <c r="J51" s="4"/>
    </row>
    <row r="52" spans="1:10" ht="15">
      <c r="A52" s="1"/>
      <c r="B52" s="1"/>
      <c r="C52" s="4"/>
      <c r="D52" s="4"/>
      <c r="E52" s="690"/>
      <c r="F52" s="690"/>
      <c r="G52" s="690"/>
      <c r="H52" s="690"/>
      <c r="I52" s="690"/>
      <c r="J52" s="1"/>
    </row>
  </sheetData>
  <sheetProtection/>
  <mergeCells count="16">
    <mergeCell ref="E52:I52"/>
    <mergeCell ref="F38:I38"/>
    <mergeCell ref="F40:I40"/>
    <mergeCell ref="B29:H29"/>
    <mergeCell ref="A43:D43"/>
    <mergeCell ref="A38:D38"/>
    <mergeCell ref="A40:D40"/>
    <mergeCell ref="B3:G3"/>
    <mergeCell ref="D44:F44"/>
    <mergeCell ref="C50:G50"/>
    <mergeCell ref="C51:G51"/>
    <mergeCell ref="C46:G46"/>
    <mergeCell ref="B27:H28"/>
    <mergeCell ref="A41:D41"/>
    <mergeCell ref="B24:H25"/>
    <mergeCell ref="A21:I22"/>
  </mergeCells>
  <printOptions horizontalCentered="1"/>
  <pageMargins left="0.7480314960629921" right="0.7480314960629921" top="0.3937007874015748" bottom="0.3937007874015748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</sheetPr>
  <dimension ref="B2:AA225"/>
  <sheetViews>
    <sheetView view="pageBreakPreview" zoomScale="90" zoomScaleNormal="90" zoomScaleSheetLayoutView="90" zoomScalePageLayoutView="0" workbookViewId="0" topLeftCell="A1">
      <pane ySplit="6" topLeftCell="BM7" activePane="bottomLeft" state="frozen"/>
      <selection pane="topLeft" activeCell="B3" sqref="B3:B4"/>
      <selection pane="bottomLeft" activeCell="I4" sqref="I4:J28"/>
    </sheetView>
  </sheetViews>
  <sheetFormatPr defaultColWidth="20.8515625" defaultRowHeight="12.75"/>
  <cols>
    <col min="1" max="1" width="2.8515625" style="133" customWidth="1"/>
    <col min="2" max="2" width="5.421875" style="133" customWidth="1"/>
    <col min="3" max="3" width="22.140625" style="178" customWidth="1"/>
    <col min="4" max="4" width="10.00390625" style="178" hidden="1" customWidth="1"/>
    <col min="5" max="5" width="7.8515625" style="1" bestFit="1" customWidth="1"/>
    <col min="6" max="6" width="17.421875" style="1" bestFit="1" customWidth="1"/>
    <col min="7" max="7" width="11.140625" style="133" customWidth="1"/>
    <col min="8" max="8" width="1.28515625" style="133" customWidth="1"/>
    <col min="9" max="16384" width="20.8515625" style="133" customWidth="1"/>
  </cols>
  <sheetData>
    <row r="2" spans="2:6" ht="14.25" customHeight="1">
      <c r="B2" s="402">
        <v>13</v>
      </c>
      <c r="C2" s="668" t="s">
        <v>414</v>
      </c>
      <c r="D2" s="668"/>
      <c r="E2" s="668"/>
      <c r="F2" s="668"/>
    </row>
    <row r="3" spans="2:6" ht="14.25" customHeight="1">
      <c r="B3" s="402"/>
      <c r="C3" s="415"/>
      <c r="D3" s="415"/>
      <c r="E3" s="415"/>
      <c r="F3" s="415"/>
    </row>
    <row r="4" spans="2:9" ht="14.25" customHeight="1">
      <c r="B4" s="402"/>
      <c r="C4" s="403"/>
      <c r="D4" s="403"/>
      <c r="E4" s="403"/>
      <c r="F4" s="403"/>
      <c r="I4" s="449"/>
    </row>
    <row r="5" spans="3:9" s="134" customFormat="1" ht="18" customHeight="1">
      <c r="C5" s="705"/>
      <c r="D5" s="656" t="s">
        <v>55</v>
      </c>
      <c r="E5" s="669" t="s">
        <v>390</v>
      </c>
      <c r="F5" s="656" t="s">
        <v>391</v>
      </c>
      <c r="G5" s="669" t="s">
        <v>56</v>
      </c>
      <c r="I5" s="449"/>
    </row>
    <row r="6" spans="3:9" s="134" customFormat="1" ht="21.75" customHeight="1">
      <c r="C6" s="705"/>
      <c r="D6" s="656"/>
      <c r="E6" s="669"/>
      <c r="F6" s="656"/>
      <c r="G6" s="669"/>
      <c r="I6" s="63"/>
    </row>
    <row r="7" spans="3:7" s="134" customFormat="1" ht="15" customHeight="1">
      <c r="C7" s="105" t="s">
        <v>57</v>
      </c>
      <c r="D7" s="531"/>
      <c r="E7" s="532"/>
      <c r="F7" s="532"/>
      <c r="G7" s="4"/>
    </row>
    <row r="8" spans="3:7" s="542" customFormat="1" ht="15" customHeight="1">
      <c r="C8" s="84" t="str">
        <f>"към 01.01."&amp;Баланс!G6</f>
        <v>към 01.01.2010 г.</v>
      </c>
      <c r="D8" s="543"/>
      <c r="E8" s="544"/>
      <c r="F8" s="544"/>
      <c r="G8" s="540">
        <f>SUM(E8:F8)</f>
        <v>0</v>
      </c>
    </row>
    <row r="9" spans="3:7" ht="15" customHeight="1">
      <c r="C9" s="4" t="s">
        <v>58</v>
      </c>
      <c r="D9" s="534"/>
      <c r="E9" s="407">
        <v>0</v>
      </c>
      <c r="F9" s="535"/>
      <c r="G9" s="536"/>
    </row>
    <row r="10" spans="3:7" ht="15" customHeight="1">
      <c r="C10" s="4" t="s">
        <v>59</v>
      </c>
      <c r="D10" s="534"/>
      <c r="E10" s="407"/>
      <c r="F10" s="535">
        <v>0</v>
      </c>
      <c r="G10" s="536">
        <f>SUM(E10:F10)</f>
        <v>0</v>
      </c>
    </row>
    <row r="11" spans="3:7" ht="15" customHeight="1">
      <c r="C11" s="84" t="str">
        <f>"към 31.12."&amp;Баланс!G6</f>
        <v>към 31.12.2010 г.</v>
      </c>
      <c r="D11" s="545">
        <v>0</v>
      </c>
      <c r="E11" s="540">
        <f>SUM(E8:E10)</f>
        <v>0</v>
      </c>
      <c r="F11" s="540">
        <f>SUM(F8:F10)</f>
        <v>0</v>
      </c>
      <c r="G11" s="540">
        <f>SUM(D11:F11)</f>
        <v>0</v>
      </c>
    </row>
    <row r="12" spans="3:7" ht="15" customHeight="1">
      <c r="C12" s="4" t="s">
        <v>58</v>
      </c>
      <c r="D12" s="534"/>
      <c r="E12" s="536"/>
      <c r="F12" s="536"/>
      <c r="G12" s="536"/>
    </row>
    <row r="13" spans="3:7" ht="15" customHeight="1">
      <c r="C13" s="4" t="s">
        <v>59</v>
      </c>
      <c r="D13" s="534"/>
      <c r="E13" s="536"/>
      <c r="F13" s="536">
        <v>0</v>
      </c>
      <c r="G13" s="536"/>
    </row>
    <row r="14" spans="3:7" ht="15" customHeight="1">
      <c r="C14" s="84" t="str">
        <f>"към 31.12."&amp;Баланс!E6</f>
        <v>към 31.12.2011 г.</v>
      </c>
      <c r="D14" s="541">
        <v>0</v>
      </c>
      <c r="E14" s="540">
        <f>SUM(E11:E13)</f>
        <v>0</v>
      </c>
      <c r="F14" s="540">
        <f>SUM(F11:F13)</f>
        <v>0</v>
      </c>
      <c r="G14" s="540">
        <f>SUM(D14:F14)</f>
        <v>0</v>
      </c>
    </row>
    <row r="15" spans="3:7" ht="15" customHeight="1">
      <c r="C15" s="105"/>
      <c r="D15" s="106"/>
      <c r="E15" s="453"/>
      <c r="F15" s="453"/>
      <c r="G15" s="453"/>
    </row>
    <row r="16" spans="3:7" ht="15" customHeight="1">
      <c r="C16" s="105" t="s">
        <v>60</v>
      </c>
      <c r="D16" s="531"/>
      <c r="E16" s="407"/>
      <c r="F16" s="407"/>
      <c r="G16" s="407"/>
    </row>
    <row r="17" spans="3:7" ht="14.25">
      <c r="C17" s="84" t="str">
        <f>C8</f>
        <v>към 01.01.2010 г.</v>
      </c>
      <c r="D17" s="84"/>
      <c r="E17" s="414"/>
      <c r="F17" s="414"/>
      <c r="G17" s="540">
        <f aca="true" t="shared" si="0" ref="G17:G22">SUM(E17:F17)</f>
        <v>0</v>
      </c>
    </row>
    <row r="18" spans="3:8" ht="15" customHeight="1">
      <c r="C18" s="4" t="s">
        <v>458</v>
      </c>
      <c r="D18" s="4"/>
      <c r="E18" s="407"/>
      <c r="F18" s="407"/>
      <c r="G18" s="536">
        <f t="shared" si="0"/>
        <v>0</v>
      </c>
      <c r="H18" s="298"/>
    </row>
    <row r="19" spans="3:8" ht="15" customHeight="1">
      <c r="C19" s="4" t="s">
        <v>59</v>
      </c>
      <c r="D19" s="4"/>
      <c r="E19" s="407"/>
      <c r="F19" s="407">
        <v>0</v>
      </c>
      <c r="G19" s="536">
        <f t="shared" si="0"/>
        <v>0</v>
      </c>
      <c r="H19" s="308"/>
    </row>
    <row r="20" spans="3:7" ht="15" customHeight="1">
      <c r="C20" s="84" t="str">
        <f>C11</f>
        <v>към 31.12.2010 г.</v>
      </c>
      <c r="D20" s="541">
        <v>0</v>
      </c>
      <c r="E20" s="540">
        <f>SUM(E17:E19)</f>
        <v>0</v>
      </c>
      <c r="F20" s="540">
        <f>SUM(F17:F19)</f>
        <v>0</v>
      </c>
      <c r="G20" s="540">
        <f t="shared" si="0"/>
        <v>0</v>
      </c>
    </row>
    <row r="21" spans="3:7" ht="15" customHeight="1">
      <c r="C21" s="4" t="s">
        <v>458</v>
      </c>
      <c r="D21" s="4"/>
      <c r="E21" s="407"/>
      <c r="F21" s="407"/>
      <c r="G21" s="536">
        <f t="shared" si="0"/>
        <v>0</v>
      </c>
    </row>
    <row r="22" spans="3:7" ht="15" customHeight="1">
      <c r="C22" s="4" t="s">
        <v>59</v>
      </c>
      <c r="D22" s="4"/>
      <c r="E22" s="407"/>
      <c r="F22" s="407">
        <v>0</v>
      </c>
      <c r="G22" s="536">
        <f t="shared" si="0"/>
        <v>0</v>
      </c>
    </row>
    <row r="23" spans="3:7" s="149" customFormat="1" ht="15" customHeight="1">
      <c r="C23" s="84" t="str">
        <f>C14</f>
        <v>към 31.12.2011 г.</v>
      </c>
      <c r="D23" s="541">
        <v>0</v>
      </c>
      <c r="E23" s="540">
        <f>SUM(E20:E22)</f>
        <v>0</v>
      </c>
      <c r="F23" s="540">
        <f>SUM(F20:F22)</f>
        <v>0</v>
      </c>
      <c r="G23" s="540">
        <f>SUM(D23:F23)</f>
        <v>0</v>
      </c>
    </row>
    <row r="24" spans="3:7" s="146" customFormat="1" ht="15" customHeight="1">
      <c r="C24" s="105"/>
      <c r="D24" s="106"/>
      <c r="E24" s="453"/>
      <c r="F24" s="453"/>
      <c r="G24" s="453"/>
    </row>
    <row r="25" spans="3:7" ht="15" customHeight="1">
      <c r="C25" s="105" t="s">
        <v>61</v>
      </c>
      <c r="D25" s="531"/>
      <c r="E25" s="407"/>
      <c r="F25" s="407"/>
      <c r="G25" s="453"/>
    </row>
    <row r="26" spans="3:10" ht="14.25">
      <c r="C26" s="539" t="str">
        <f>C17</f>
        <v>към 01.01.2010 г.</v>
      </c>
      <c r="D26" s="537"/>
      <c r="E26" s="538">
        <f>E8+E17</f>
        <v>0</v>
      </c>
      <c r="F26" s="538">
        <f>F8+F17</f>
        <v>0</v>
      </c>
      <c r="G26" s="533">
        <f>SUM(E26:F26)</f>
        <v>0</v>
      </c>
      <c r="I26" s="529"/>
      <c r="J26" s="530"/>
    </row>
    <row r="27" spans="3:10" ht="14.25">
      <c r="C27" s="539" t="str">
        <f>C20</f>
        <v>към 31.12.2010 г.</v>
      </c>
      <c r="D27" s="537">
        <v>0</v>
      </c>
      <c r="E27" s="538">
        <f>E11+E20</f>
        <v>0</v>
      </c>
      <c r="F27" s="538">
        <f>F11+F20</f>
        <v>0</v>
      </c>
      <c r="G27" s="533">
        <f>SUM(E27:F27)</f>
        <v>0</v>
      </c>
      <c r="H27" s="247"/>
      <c r="I27" s="527"/>
      <c r="J27" s="528"/>
    </row>
    <row r="28" spans="3:10" ht="14.25">
      <c r="C28" s="539" t="str">
        <f>C23</f>
        <v>към 31.12.2011 г.</v>
      </c>
      <c r="D28" s="537">
        <v>0</v>
      </c>
      <c r="E28" s="538">
        <f>E14+E23</f>
        <v>0</v>
      </c>
      <c r="F28" s="538">
        <f>F14+F23</f>
        <v>0</v>
      </c>
      <c r="G28" s="533">
        <f>SUM(E28:F28)</f>
        <v>0</v>
      </c>
      <c r="H28" s="247"/>
      <c r="I28" s="527"/>
      <c r="J28" s="528"/>
    </row>
    <row r="29" spans="3:7" ht="14.25">
      <c r="C29" s="148"/>
      <c r="D29" s="148"/>
      <c r="G29" s="150"/>
    </row>
    <row r="30" spans="3:7" ht="14.25">
      <c r="C30" s="148"/>
      <c r="D30" s="148"/>
      <c r="G30" s="150"/>
    </row>
    <row r="31" spans="3:7" ht="14.25">
      <c r="C31" s="148"/>
      <c r="D31" s="148"/>
      <c r="G31" s="150"/>
    </row>
    <row r="32" spans="3:6" ht="15" customHeight="1">
      <c r="C32" s="151"/>
      <c r="D32" s="653" t="s">
        <v>366</v>
      </c>
      <c r="E32" s="653"/>
      <c r="F32" s="653"/>
    </row>
    <row r="33" spans="3:6" s="146" customFormat="1" ht="15">
      <c r="C33" s="151"/>
      <c r="D33" s="704"/>
      <c r="E33" s="704"/>
      <c r="F33" s="704"/>
    </row>
    <row r="34" spans="3:27" ht="15">
      <c r="C34" s="151"/>
      <c r="D34" s="653" t="s">
        <v>366</v>
      </c>
      <c r="E34" s="653"/>
      <c r="F34" s="653"/>
      <c r="G34" s="145"/>
      <c r="H34" s="145"/>
      <c r="I34" s="145"/>
      <c r="J34" s="145"/>
      <c r="K34" s="145"/>
      <c r="L34" s="145"/>
      <c r="M34" s="145"/>
      <c r="N34" s="145"/>
      <c r="O34" s="145"/>
      <c r="P34" s="145"/>
      <c r="Q34" s="145"/>
      <c r="R34" s="145"/>
      <c r="S34" s="145"/>
      <c r="T34" s="145"/>
      <c r="U34" s="145"/>
      <c r="V34" s="145"/>
      <c r="W34" s="145"/>
      <c r="X34" s="145"/>
      <c r="Y34" s="145"/>
      <c r="Z34" s="145"/>
      <c r="AA34" s="145"/>
    </row>
    <row r="35" spans="3:27" ht="15">
      <c r="C35" s="151"/>
      <c r="D35" s="152"/>
      <c r="E35" s="123"/>
      <c r="F35" s="123"/>
      <c r="G35" s="145"/>
      <c r="H35" s="145"/>
      <c r="I35" s="145"/>
      <c r="J35" s="145"/>
      <c r="K35" s="145"/>
      <c r="L35" s="145"/>
      <c r="M35" s="145"/>
      <c r="N35" s="145"/>
      <c r="O35" s="145"/>
      <c r="P35" s="145"/>
      <c r="Q35" s="145"/>
      <c r="R35" s="145"/>
      <c r="S35" s="145"/>
      <c r="T35" s="145"/>
      <c r="U35" s="145"/>
      <c r="V35" s="145"/>
      <c r="W35" s="145"/>
      <c r="X35" s="145"/>
      <c r="Y35" s="145"/>
      <c r="Z35" s="145"/>
      <c r="AA35" s="145"/>
    </row>
    <row r="36" spans="3:27" ht="14.25">
      <c r="C36" s="151"/>
      <c r="D36" s="151"/>
      <c r="G36" s="156"/>
      <c r="H36" s="145"/>
      <c r="I36" s="145"/>
      <c r="J36" s="145"/>
      <c r="K36" s="145"/>
      <c r="L36" s="145"/>
      <c r="M36" s="145"/>
      <c r="N36" s="145"/>
      <c r="O36" s="145"/>
      <c r="P36" s="145"/>
      <c r="Q36" s="145"/>
      <c r="R36" s="145"/>
      <c r="S36" s="145"/>
      <c r="T36" s="145"/>
      <c r="U36" s="145"/>
      <c r="V36" s="145"/>
      <c r="W36" s="145"/>
      <c r="X36" s="145"/>
      <c r="Y36" s="145"/>
      <c r="Z36" s="145"/>
      <c r="AA36" s="145"/>
    </row>
    <row r="37" spans="3:27" ht="15">
      <c r="C37" s="652" t="s">
        <v>366</v>
      </c>
      <c r="D37" s="652"/>
      <c r="E37" s="652"/>
      <c r="F37" s="652"/>
      <c r="G37" s="145"/>
      <c r="H37" s="145"/>
      <c r="I37" s="145"/>
      <c r="J37" s="145"/>
      <c r="K37" s="145"/>
      <c r="L37" s="145"/>
      <c r="M37" s="145"/>
      <c r="N37" s="145"/>
      <c r="O37" s="145"/>
      <c r="P37" s="145"/>
      <c r="Q37" s="145"/>
      <c r="R37" s="145"/>
      <c r="S37" s="145"/>
      <c r="T37" s="145"/>
      <c r="U37" s="145"/>
      <c r="V37" s="145"/>
      <c r="W37" s="145"/>
      <c r="X37" s="145"/>
      <c r="Y37" s="145"/>
      <c r="Z37" s="145"/>
      <c r="AA37" s="145"/>
    </row>
    <row r="38" spans="3:27" ht="15">
      <c r="C38" s="652" t="s">
        <v>366</v>
      </c>
      <c r="D38" s="652"/>
      <c r="E38" s="652"/>
      <c r="F38" s="652"/>
      <c r="G38" s="145"/>
      <c r="H38" s="145"/>
      <c r="I38" s="145"/>
      <c r="J38" s="145"/>
      <c r="K38" s="145"/>
      <c r="L38" s="145"/>
      <c r="M38" s="145"/>
      <c r="N38" s="145"/>
      <c r="O38" s="145"/>
      <c r="P38" s="145"/>
      <c r="Q38" s="145"/>
      <c r="R38" s="145"/>
      <c r="S38" s="145"/>
      <c r="T38" s="145"/>
      <c r="U38" s="145"/>
      <c r="V38" s="145"/>
      <c r="W38" s="145"/>
      <c r="X38" s="145"/>
      <c r="Y38" s="145"/>
      <c r="Z38" s="145"/>
      <c r="AA38" s="145"/>
    </row>
    <row r="39" spans="3:27" ht="13.5" customHeight="1">
      <c r="C39" s="671" t="s">
        <v>366</v>
      </c>
      <c r="D39" s="671"/>
      <c r="E39" s="671"/>
      <c r="F39" s="671"/>
      <c r="G39" s="145"/>
      <c r="H39" s="145"/>
      <c r="I39" s="145"/>
      <c r="J39" s="145"/>
      <c r="K39" s="145"/>
      <c r="L39" s="145"/>
      <c r="M39" s="145"/>
      <c r="N39" s="145"/>
      <c r="O39" s="145"/>
      <c r="P39" s="145"/>
      <c r="Q39" s="145"/>
      <c r="R39" s="145"/>
      <c r="S39" s="145"/>
      <c r="T39" s="145"/>
      <c r="U39" s="145"/>
      <c r="V39" s="145"/>
      <c r="W39" s="145"/>
      <c r="X39" s="145"/>
      <c r="Y39" s="145"/>
      <c r="Z39" s="145"/>
      <c r="AA39" s="145"/>
    </row>
    <row r="40" spans="3:27" ht="15">
      <c r="C40" s="652" t="s">
        <v>366</v>
      </c>
      <c r="D40" s="652"/>
      <c r="E40" s="652"/>
      <c r="F40" s="652"/>
      <c r="G40" s="145"/>
      <c r="H40" s="145"/>
      <c r="I40" s="145"/>
      <c r="J40" s="145"/>
      <c r="K40" s="145"/>
      <c r="L40" s="145"/>
      <c r="M40" s="145"/>
      <c r="N40" s="145"/>
      <c r="O40" s="145"/>
      <c r="P40" s="145"/>
      <c r="Q40" s="145"/>
      <c r="R40" s="145"/>
      <c r="S40" s="145"/>
      <c r="T40" s="145"/>
      <c r="U40" s="145"/>
      <c r="V40" s="145"/>
      <c r="W40" s="145"/>
      <c r="X40" s="145"/>
      <c r="Y40" s="145"/>
      <c r="Z40" s="145"/>
      <c r="AA40" s="145"/>
    </row>
    <row r="41" spans="3:27" ht="15">
      <c r="C41" s="652" t="s">
        <v>366</v>
      </c>
      <c r="D41" s="652"/>
      <c r="E41" s="652"/>
      <c r="F41" s="652"/>
      <c r="G41" s="145"/>
      <c r="H41" s="145"/>
      <c r="I41" s="145"/>
      <c r="J41" s="145"/>
      <c r="K41" s="145"/>
      <c r="L41" s="145"/>
      <c r="M41" s="145"/>
      <c r="N41" s="145"/>
      <c r="O41" s="145"/>
      <c r="P41" s="145"/>
      <c r="Q41" s="145"/>
      <c r="R41" s="145"/>
      <c r="S41" s="145"/>
      <c r="T41" s="145"/>
      <c r="U41" s="145"/>
      <c r="V41" s="145"/>
      <c r="W41" s="145"/>
      <c r="X41" s="145"/>
      <c r="Y41" s="145"/>
      <c r="Z41" s="145"/>
      <c r="AA41" s="145"/>
    </row>
    <row r="42" spans="3:27" ht="15">
      <c r="C42" s="671" t="s">
        <v>366</v>
      </c>
      <c r="D42" s="671"/>
      <c r="E42" s="671"/>
      <c r="F42" s="671"/>
      <c r="G42" s="145"/>
      <c r="H42" s="145"/>
      <c r="I42" s="145"/>
      <c r="J42" s="145"/>
      <c r="K42" s="145"/>
      <c r="L42" s="145"/>
      <c r="M42" s="145"/>
      <c r="N42" s="145"/>
      <c r="O42" s="145"/>
      <c r="P42" s="145"/>
      <c r="Q42" s="145"/>
      <c r="R42" s="145"/>
      <c r="S42" s="145"/>
      <c r="T42" s="145"/>
      <c r="U42" s="145"/>
      <c r="V42" s="145"/>
      <c r="W42" s="145"/>
      <c r="X42" s="145"/>
      <c r="Y42" s="145"/>
      <c r="Z42" s="145"/>
      <c r="AA42" s="145"/>
    </row>
    <row r="43" spans="3:27" ht="14.25">
      <c r="C43" s="157"/>
      <c r="D43" s="157"/>
      <c r="G43" s="156"/>
      <c r="H43" s="145"/>
      <c r="I43" s="145"/>
      <c r="J43" s="145"/>
      <c r="K43" s="145"/>
      <c r="L43" s="145"/>
      <c r="M43" s="145"/>
      <c r="N43" s="145"/>
      <c r="O43" s="145"/>
      <c r="P43" s="145"/>
      <c r="Q43" s="145"/>
      <c r="R43" s="145"/>
      <c r="S43" s="145"/>
      <c r="T43" s="145"/>
      <c r="U43" s="145"/>
      <c r="V43" s="145"/>
      <c r="W43" s="145"/>
      <c r="X43" s="145"/>
      <c r="Y43" s="145"/>
      <c r="Z43" s="145"/>
      <c r="AA43" s="145"/>
    </row>
    <row r="44" spans="3:27" s="158" customFormat="1" ht="14.25">
      <c r="C44" s="157"/>
      <c r="D44" s="157"/>
      <c r="G44" s="156"/>
      <c r="H44" s="159"/>
      <c r="I44" s="159"/>
      <c r="J44" s="159"/>
      <c r="K44" s="159"/>
      <c r="L44" s="159"/>
      <c r="M44" s="159"/>
      <c r="N44" s="159"/>
      <c r="O44" s="159"/>
      <c r="P44" s="159"/>
      <c r="Q44" s="159"/>
      <c r="R44" s="159"/>
      <c r="S44" s="159"/>
      <c r="T44" s="159"/>
      <c r="U44" s="159"/>
      <c r="V44" s="159"/>
      <c r="W44" s="159"/>
      <c r="X44" s="159"/>
      <c r="Y44" s="159"/>
      <c r="Z44" s="159"/>
      <c r="AA44" s="159"/>
    </row>
    <row r="45" spans="3:27" s="158" customFormat="1" ht="14.25">
      <c r="C45" s="157"/>
      <c r="D45" s="157"/>
      <c r="G45" s="156"/>
      <c r="H45" s="159"/>
      <c r="I45" s="159"/>
      <c r="J45" s="159"/>
      <c r="K45" s="159"/>
      <c r="L45" s="159"/>
      <c r="M45" s="159"/>
      <c r="N45" s="159"/>
      <c r="O45" s="159"/>
      <c r="P45" s="159"/>
      <c r="Q45" s="159"/>
      <c r="R45" s="159"/>
      <c r="S45" s="159"/>
      <c r="T45" s="159"/>
      <c r="U45" s="159"/>
      <c r="V45" s="159"/>
      <c r="W45" s="159"/>
      <c r="X45" s="159"/>
      <c r="Y45" s="159"/>
      <c r="Z45" s="159"/>
      <c r="AA45" s="159"/>
    </row>
    <row r="46" spans="3:27" s="158" customFormat="1" ht="14.25">
      <c r="C46" s="157"/>
      <c r="D46" s="157"/>
      <c r="G46" s="156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</row>
    <row r="47" spans="3:27" s="158" customFormat="1" ht="15" customHeight="1">
      <c r="C47" s="157"/>
      <c r="D47" s="157"/>
      <c r="G47" s="156"/>
      <c r="H47" s="159"/>
      <c r="I47" s="159"/>
      <c r="J47" s="159"/>
      <c r="K47" s="159"/>
      <c r="L47" s="159"/>
      <c r="M47" s="159"/>
      <c r="N47" s="159"/>
      <c r="O47" s="159"/>
      <c r="P47" s="159"/>
      <c r="Q47" s="159"/>
      <c r="R47" s="159"/>
      <c r="S47" s="159"/>
      <c r="T47" s="159"/>
      <c r="U47" s="159"/>
      <c r="V47" s="159"/>
      <c r="W47" s="159"/>
      <c r="X47" s="159"/>
      <c r="Y47" s="159"/>
      <c r="Z47" s="159"/>
      <c r="AA47" s="159"/>
    </row>
    <row r="48" spans="3:27" s="158" customFormat="1" ht="15.75" customHeight="1">
      <c r="C48" s="157"/>
      <c r="D48" s="157"/>
      <c r="G48" s="156"/>
      <c r="H48" s="159"/>
      <c r="I48" s="159"/>
      <c r="J48" s="159"/>
      <c r="K48" s="159"/>
      <c r="L48" s="159"/>
      <c r="M48" s="159"/>
      <c r="N48" s="159"/>
      <c r="O48" s="159"/>
      <c r="P48" s="159"/>
      <c r="Q48" s="159"/>
      <c r="R48" s="159"/>
      <c r="S48" s="159"/>
      <c r="T48" s="159"/>
      <c r="U48" s="159"/>
      <c r="V48" s="159"/>
      <c r="W48" s="159"/>
      <c r="X48" s="159"/>
      <c r="Y48" s="159"/>
      <c r="Z48" s="159"/>
      <c r="AA48" s="159"/>
    </row>
    <row r="49" spans="3:27" s="158" customFormat="1" ht="14.25" customHeight="1">
      <c r="C49" s="157"/>
      <c r="D49" s="157"/>
      <c r="G49" s="160"/>
      <c r="H49" s="159"/>
      <c r="I49" s="159"/>
      <c r="J49" s="159"/>
      <c r="K49" s="159"/>
      <c r="L49" s="159"/>
      <c r="M49" s="159"/>
      <c r="N49" s="159"/>
      <c r="O49" s="159"/>
      <c r="P49" s="159"/>
      <c r="Q49" s="159"/>
      <c r="R49" s="159"/>
      <c r="S49" s="159"/>
      <c r="T49" s="159"/>
      <c r="U49" s="159"/>
      <c r="V49" s="159"/>
      <c r="W49" s="159"/>
      <c r="X49" s="159"/>
      <c r="Y49" s="159"/>
      <c r="Z49" s="159"/>
      <c r="AA49" s="159"/>
    </row>
    <row r="50" spans="3:27" s="149" customFormat="1" ht="15">
      <c r="C50" s="161"/>
      <c r="D50" s="161"/>
      <c r="G50" s="155"/>
      <c r="H50" s="162"/>
      <c r="I50" s="162"/>
      <c r="J50" s="162"/>
      <c r="K50" s="162"/>
      <c r="L50" s="162"/>
      <c r="M50" s="162"/>
      <c r="N50" s="162"/>
      <c r="O50" s="162"/>
      <c r="P50" s="162"/>
      <c r="Q50" s="162"/>
      <c r="R50" s="162"/>
      <c r="S50" s="162"/>
      <c r="T50" s="162"/>
      <c r="U50" s="162"/>
      <c r="V50" s="162"/>
      <c r="W50" s="162"/>
      <c r="X50" s="162"/>
      <c r="Y50" s="162"/>
      <c r="Z50" s="162"/>
      <c r="AA50" s="162"/>
    </row>
    <row r="51" spans="3:27" ht="15">
      <c r="C51" s="161"/>
      <c r="D51" s="161"/>
      <c r="G51" s="163"/>
      <c r="H51" s="145"/>
      <c r="I51" s="145"/>
      <c r="J51" s="145"/>
      <c r="K51" s="145"/>
      <c r="L51" s="145"/>
      <c r="M51" s="145"/>
      <c r="N51" s="145"/>
      <c r="O51" s="145"/>
      <c r="P51" s="145"/>
      <c r="Q51" s="145"/>
      <c r="R51" s="145"/>
      <c r="S51" s="145"/>
      <c r="T51" s="145"/>
      <c r="U51" s="145"/>
      <c r="V51" s="145"/>
      <c r="W51" s="145"/>
      <c r="X51" s="145"/>
      <c r="Y51" s="145"/>
      <c r="Z51" s="145"/>
      <c r="AA51" s="145"/>
    </row>
    <row r="52" spans="3:27" ht="14.25">
      <c r="C52" s="151"/>
      <c r="D52" s="151"/>
      <c r="G52" s="156"/>
      <c r="H52" s="145"/>
      <c r="I52" s="145"/>
      <c r="J52" s="145"/>
      <c r="K52" s="145"/>
      <c r="L52" s="145"/>
      <c r="M52" s="145"/>
      <c r="N52" s="145"/>
      <c r="O52" s="145"/>
      <c r="P52" s="145"/>
      <c r="Q52" s="145"/>
      <c r="R52" s="145"/>
      <c r="S52" s="145"/>
      <c r="T52" s="145"/>
      <c r="U52" s="145"/>
      <c r="V52" s="145"/>
      <c r="W52" s="145"/>
      <c r="X52" s="145"/>
      <c r="Y52" s="145"/>
      <c r="Z52" s="145"/>
      <c r="AA52" s="145"/>
    </row>
    <row r="53" spans="3:27" ht="14.25">
      <c r="C53" s="151"/>
      <c r="D53" s="151"/>
      <c r="G53" s="156"/>
      <c r="H53" s="145"/>
      <c r="I53" s="145"/>
      <c r="J53" s="145"/>
      <c r="K53" s="145"/>
      <c r="L53" s="145"/>
      <c r="M53" s="145"/>
      <c r="N53" s="145"/>
      <c r="O53" s="145"/>
      <c r="P53" s="145"/>
      <c r="Q53" s="145"/>
      <c r="R53" s="145"/>
      <c r="S53" s="145"/>
      <c r="T53" s="145"/>
      <c r="U53" s="145"/>
      <c r="V53" s="145"/>
      <c r="W53" s="145"/>
      <c r="X53" s="145"/>
      <c r="Y53" s="145"/>
      <c r="Z53" s="145"/>
      <c r="AA53" s="145"/>
    </row>
    <row r="54" spans="3:27" s="146" customFormat="1" ht="15">
      <c r="C54" s="161"/>
      <c r="D54" s="161"/>
      <c r="G54" s="155"/>
      <c r="H54" s="164"/>
      <c r="I54" s="164"/>
      <c r="J54" s="164"/>
      <c r="K54" s="164"/>
      <c r="L54" s="164"/>
      <c r="M54" s="164"/>
      <c r="N54" s="164"/>
      <c r="O54" s="164"/>
      <c r="P54" s="164"/>
      <c r="Q54" s="164"/>
      <c r="R54" s="164"/>
      <c r="S54" s="164"/>
      <c r="T54" s="164"/>
      <c r="U54" s="164"/>
      <c r="V54" s="164"/>
      <c r="W54" s="164"/>
      <c r="X54" s="164"/>
      <c r="Y54" s="164"/>
      <c r="Z54" s="164"/>
      <c r="AA54" s="164"/>
    </row>
    <row r="55" spans="3:27" s="146" customFormat="1" ht="15">
      <c r="C55" s="161"/>
      <c r="D55" s="161"/>
      <c r="G55" s="163"/>
      <c r="H55" s="164"/>
      <c r="I55" s="164"/>
      <c r="J55" s="164"/>
      <c r="K55" s="164"/>
      <c r="L55" s="164"/>
      <c r="M55" s="164"/>
      <c r="N55" s="164"/>
      <c r="O55" s="164"/>
      <c r="P55" s="164"/>
      <c r="Q55" s="164"/>
      <c r="R55" s="164"/>
      <c r="S55" s="164"/>
      <c r="T55" s="164"/>
      <c r="U55" s="164"/>
      <c r="V55" s="164"/>
      <c r="W55" s="164"/>
      <c r="X55" s="164"/>
      <c r="Y55" s="164"/>
      <c r="Z55" s="164"/>
      <c r="AA55" s="164"/>
    </row>
    <row r="56" spans="3:27" ht="14.25">
      <c r="C56" s="151"/>
      <c r="D56" s="151"/>
      <c r="G56" s="162"/>
      <c r="H56" s="145"/>
      <c r="I56" s="145"/>
      <c r="J56" s="145"/>
      <c r="K56" s="145"/>
      <c r="L56" s="145"/>
      <c r="M56" s="145"/>
      <c r="N56" s="145"/>
      <c r="O56" s="145"/>
      <c r="P56" s="145"/>
      <c r="Q56" s="145"/>
      <c r="R56" s="145"/>
      <c r="S56" s="145"/>
      <c r="T56" s="145"/>
      <c r="U56" s="145"/>
      <c r="V56" s="145"/>
      <c r="W56" s="145"/>
      <c r="X56" s="145"/>
      <c r="Y56" s="145"/>
      <c r="Z56" s="145"/>
      <c r="AA56" s="145"/>
    </row>
    <row r="57" spans="3:27" ht="14.25" customHeight="1">
      <c r="C57" s="165"/>
      <c r="D57" s="165"/>
      <c r="G57" s="165"/>
      <c r="H57" s="145"/>
      <c r="I57" s="145"/>
      <c r="J57" s="145"/>
      <c r="K57" s="145"/>
      <c r="L57" s="145"/>
      <c r="M57" s="145"/>
      <c r="N57" s="145"/>
      <c r="O57" s="145"/>
      <c r="P57" s="145"/>
      <c r="Q57" s="145"/>
      <c r="R57" s="145"/>
      <c r="S57" s="145"/>
      <c r="T57" s="145"/>
      <c r="U57" s="145"/>
      <c r="V57" s="145"/>
      <c r="W57" s="145"/>
      <c r="X57" s="145"/>
      <c r="Y57" s="145"/>
      <c r="Z57" s="145"/>
      <c r="AA57" s="145"/>
    </row>
    <row r="58" spans="3:27" ht="14.25" customHeight="1">
      <c r="C58" s="165"/>
      <c r="D58" s="165"/>
      <c r="G58" s="167"/>
      <c r="H58" s="145"/>
      <c r="I58" s="145"/>
      <c r="J58" s="145"/>
      <c r="K58" s="145"/>
      <c r="L58" s="145"/>
      <c r="M58" s="145"/>
      <c r="N58" s="145"/>
      <c r="O58" s="145"/>
      <c r="P58" s="145"/>
      <c r="Q58" s="145"/>
      <c r="R58" s="145"/>
      <c r="S58" s="145"/>
      <c r="T58" s="145"/>
      <c r="U58" s="145"/>
      <c r="V58" s="145"/>
      <c r="W58" s="145"/>
      <c r="X58" s="145"/>
      <c r="Y58" s="145"/>
      <c r="Z58" s="145"/>
      <c r="AA58" s="145"/>
    </row>
    <row r="59" spans="3:27" ht="15" customHeight="1">
      <c r="C59" s="169"/>
      <c r="D59" s="169"/>
      <c r="H59" s="145"/>
      <c r="I59" s="145"/>
      <c r="J59" s="145"/>
      <c r="K59" s="145"/>
      <c r="L59" s="145"/>
      <c r="M59" s="145"/>
      <c r="N59" s="145"/>
      <c r="O59" s="145"/>
      <c r="P59" s="145"/>
      <c r="Q59" s="145"/>
      <c r="R59" s="145"/>
      <c r="S59" s="145"/>
      <c r="T59" s="145"/>
      <c r="U59" s="145"/>
      <c r="V59" s="145"/>
      <c r="W59" s="145"/>
      <c r="X59" s="145"/>
      <c r="Y59" s="145"/>
      <c r="Z59" s="145"/>
      <c r="AA59" s="145"/>
    </row>
    <row r="60" spans="3:27" s="171" customFormat="1" ht="14.25">
      <c r="C60" s="170"/>
      <c r="D60" s="170"/>
      <c r="H60" s="173"/>
      <c r="I60" s="173"/>
      <c r="J60" s="173"/>
      <c r="K60" s="173"/>
      <c r="L60" s="173"/>
      <c r="M60" s="173"/>
      <c r="N60" s="173"/>
      <c r="O60" s="173"/>
      <c r="P60" s="173"/>
      <c r="Q60" s="173"/>
      <c r="R60" s="173"/>
      <c r="S60" s="173"/>
      <c r="T60" s="173"/>
      <c r="U60" s="173"/>
      <c r="V60" s="173"/>
      <c r="W60" s="173"/>
      <c r="X60" s="173"/>
      <c r="Y60" s="173"/>
      <c r="Z60" s="173"/>
      <c r="AA60" s="173"/>
    </row>
    <row r="61" spans="3:27" ht="15">
      <c r="C61" s="133"/>
      <c r="D61" s="133"/>
      <c r="G61" s="174"/>
      <c r="H61" s="145"/>
      <c r="I61" s="145"/>
      <c r="J61" s="145"/>
      <c r="K61" s="145"/>
      <c r="L61" s="145"/>
      <c r="M61" s="145"/>
      <c r="N61" s="145"/>
      <c r="O61" s="145"/>
      <c r="P61" s="145"/>
      <c r="Q61" s="145"/>
      <c r="R61" s="145"/>
      <c r="S61" s="145"/>
      <c r="T61" s="145"/>
      <c r="U61" s="145"/>
      <c r="V61" s="145"/>
      <c r="W61" s="145"/>
      <c r="X61" s="145"/>
      <c r="Y61" s="145"/>
      <c r="Z61" s="145"/>
      <c r="AA61" s="145"/>
    </row>
    <row r="62" spans="3:27" ht="14.25">
      <c r="C62" s="175"/>
      <c r="D62" s="175"/>
      <c r="G62" s="176"/>
      <c r="H62" s="145"/>
      <c r="I62" s="145"/>
      <c r="J62" s="145"/>
      <c r="K62" s="145"/>
      <c r="L62" s="145"/>
      <c r="M62" s="145"/>
      <c r="N62" s="145"/>
      <c r="O62" s="145"/>
      <c r="P62" s="145"/>
      <c r="Q62" s="145"/>
      <c r="R62" s="145"/>
      <c r="S62" s="145"/>
      <c r="T62" s="145"/>
      <c r="U62" s="145"/>
      <c r="V62" s="145"/>
      <c r="W62" s="145"/>
      <c r="X62" s="145"/>
      <c r="Y62" s="145"/>
      <c r="Z62" s="145"/>
      <c r="AA62" s="145"/>
    </row>
    <row r="63" spans="3:27" ht="14.25">
      <c r="C63" s="175"/>
      <c r="D63" s="175"/>
      <c r="G63" s="176"/>
      <c r="H63" s="145"/>
      <c r="I63" s="145"/>
      <c r="J63" s="145"/>
      <c r="K63" s="145"/>
      <c r="L63" s="145"/>
      <c r="M63" s="145"/>
      <c r="N63" s="145"/>
      <c r="O63" s="145"/>
      <c r="P63" s="145"/>
      <c r="Q63" s="145"/>
      <c r="R63" s="145"/>
      <c r="S63" s="145"/>
      <c r="T63" s="145"/>
      <c r="U63" s="145"/>
      <c r="V63" s="145"/>
      <c r="W63" s="145"/>
      <c r="X63" s="145"/>
      <c r="Y63" s="145"/>
      <c r="Z63" s="145"/>
      <c r="AA63" s="145"/>
    </row>
    <row r="64" spans="3:27" ht="14.25">
      <c r="C64" s="175"/>
      <c r="D64" s="175"/>
      <c r="G64" s="176"/>
      <c r="H64" s="145"/>
      <c r="I64" s="145"/>
      <c r="J64" s="145"/>
      <c r="K64" s="145"/>
      <c r="L64" s="145"/>
      <c r="M64" s="145"/>
      <c r="N64" s="145"/>
      <c r="O64" s="145"/>
      <c r="P64" s="145"/>
      <c r="Q64" s="145"/>
      <c r="R64" s="145"/>
      <c r="S64" s="145"/>
      <c r="T64" s="145"/>
      <c r="U64" s="145"/>
      <c r="V64" s="145"/>
      <c r="W64" s="145"/>
      <c r="X64" s="145"/>
      <c r="Y64" s="145"/>
      <c r="Z64" s="145"/>
      <c r="AA64" s="145"/>
    </row>
    <row r="65" spans="3:27" ht="14.25">
      <c r="C65" s="175"/>
      <c r="D65" s="175"/>
      <c r="G65" s="176"/>
      <c r="H65" s="145"/>
      <c r="I65" s="145"/>
      <c r="J65" s="145"/>
      <c r="K65" s="145"/>
      <c r="L65" s="145"/>
      <c r="M65" s="145"/>
      <c r="N65" s="145"/>
      <c r="O65" s="145"/>
      <c r="P65" s="145"/>
      <c r="Q65" s="145"/>
      <c r="R65" s="145"/>
      <c r="S65" s="145"/>
      <c r="T65" s="145"/>
      <c r="U65" s="145"/>
      <c r="V65" s="145"/>
      <c r="W65" s="145"/>
      <c r="X65" s="145"/>
      <c r="Y65" s="145"/>
      <c r="Z65" s="145"/>
      <c r="AA65" s="145"/>
    </row>
    <row r="66" spans="3:27" ht="14.25">
      <c r="C66" s="175"/>
      <c r="D66" s="175"/>
      <c r="G66" s="176"/>
      <c r="H66" s="145"/>
      <c r="I66" s="145"/>
      <c r="J66" s="145"/>
      <c r="K66" s="145"/>
      <c r="L66" s="145"/>
      <c r="M66" s="145"/>
      <c r="N66" s="145"/>
      <c r="O66" s="145"/>
      <c r="P66" s="145"/>
      <c r="Q66" s="145"/>
      <c r="R66" s="145"/>
      <c r="S66" s="145"/>
      <c r="T66" s="145"/>
      <c r="U66" s="145"/>
      <c r="V66" s="145"/>
      <c r="W66" s="145"/>
      <c r="X66" s="145"/>
      <c r="Y66" s="145"/>
      <c r="Z66" s="145"/>
      <c r="AA66" s="145"/>
    </row>
    <row r="67" spans="3:27" ht="14.25">
      <c r="C67" s="175"/>
      <c r="D67" s="175"/>
      <c r="G67" s="176"/>
      <c r="H67" s="145"/>
      <c r="I67" s="145"/>
      <c r="J67" s="145"/>
      <c r="K67" s="145"/>
      <c r="L67" s="145"/>
      <c r="M67" s="145"/>
      <c r="N67" s="145"/>
      <c r="O67" s="145"/>
      <c r="P67" s="145"/>
      <c r="Q67" s="145"/>
      <c r="R67" s="145"/>
      <c r="S67" s="145"/>
      <c r="T67" s="145"/>
      <c r="U67" s="145"/>
      <c r="V67" s="145"/>
      <c r="W67" s="145"/>
      <c r="X67" s="145"/>
      <c r="Y67" s="145"/>
      <c r="Z67" s="145"/>
      <c r="AA67" s="145"/>
    </row>
    <row r="68" spans="3:27" ht="14.25">
      <c r="C68" s="175"/>
      <c r="D68" s="175"/>
      <c r="G68" s="176"/>
      <c r="H68" s="145"/>
      <c r="I68" s="145"/>
      <c r="J68" s="145"/>
      <c r="K68" s="145"/>
      <c r="L68" s="145"/>
      <c r="M68" s="145"/>
      <c r="N68" s="145"/>
      <c r="O68" s="145"/>
      <c r="P68" s="145"/>
      <c r="Q68" s="145"/>
      <c r="R68" s="145"/>
      <c r="S68" s="145"/>
      <c r="T68" s="145"/>
      <c r="U68" s="145"/>
      <c r="V68" s="145"/>
      <c r="W68" s="145"/>
      <c r="X68" s="145"/>
      <c r="Y68" s="145"/>
      <c r="Z68" s="145"/>
      <c r="AA68" s="145"/>
    </row>
    <row r="69" spans="3:27" ht="14.25">
      <c r="C69" s="145"/>
      <c r="D69" s="145"/>
      <c r="G69" s="176"/>
      <c r="H69" s="145"/>
      <c r="I69" s="145"/>
      <c r="J69" s="145"/>
      <c r="K69" s="145"/>
      <c r="L69" s="145"/>
      <c r="M69" s="145"/>
      <c r="N69" s="145"/>
      <c r="O69" s="145"/>
      <c r="P69" s="145"/>
      <c r="Q69" s="145"/>
      <c r="R69" s="145"/>
      <c r="S69" s="145"/>
      <c r="T69" s="145"/>
      <c r="U69" s="145"/>
      <c r="V69" s="145"/>
      <c r="W69" s="145"/>
      <c r="X69" s="145"/>
      <c r="Y69" s="145"/>
      <c r="Z69" s="145"/>
      <c r="AA69" s="145"/>
    </row>
    <row r="70" spans="3:27" ht="14.25">
      <c r="C70" s="145"/>
      <c r="D70" s="145"/>
      <c r="G70" s="176"/>
      <c r="H70" s="145"/>
      <c r="I70" s="145"/>
      <c r="J70" s="145"/>
      <c r="K70" s="145"/>
      <c r="L70" s="145"/>
      <c r="M70" s="145"/>
      <c r="N70" s="145"/>
      <c r="O70" s="145"/>
      <c r="P70" s="145"/>
      <c r="Q70" s="145"/>
      <c r="R70" s="145"/>
      <c r="S70" s="145"/>
      <c r="T70" s="145"/>
      <c r="U70" s="145"/>
      <c r="V70" s="145"/>
      <c r="W70" s="145"/>
      <c r="X70" s="145"/>
      <c r="Y70" s="145"/>
      <c r="Z70" s="145"/>
      <c r="AA70" s="145"/>
    </row>
    <row r="71" spans="3:27" ht="14.25">
      <c r="C71" s="145"/>
      <c r="D71" s="145"/>
      <c r="G71" s="176"/>
      <c r="H71" s="145"/>
      <c r="I71" s="145"/>
      <c r="J71" s="145"/>
      <c r="K71" s="145"/>
      <c r="L71" s="145"/>
      <c r="M71" s="145"/>
      <c r="N71" s="145"/>
      <c r="O71" s="145"/>
      <c r="P71" s="145"/>
      <c r="Q71" s="145"/>
      <c r="R71" s="145"/>
      <c r="S71" s="145"/>
      <c r="T71" s="145"/>
      <c r="U71" s="145"/>
      <c r="V71" s="145"/>
      <c r="W71" s="145"/>
      <c r="X71" s="145"/>
      <c r="Y71" s="145"/>
      <c r="Z71" s="145"/>
      <c r="AA71" s="145"/>
    </row>
    <row r="72" spans="3:27" ht="14.25">
      <c r="C72" s="145"/>
      <c r="D72" s="145"/>
      <c r="G72" s="145"/>
      <c r="H72" s="145"/>
      <c r="I72" s="145"/>
      <c r="J72" s="145"/>
      <c r="K72" s="145"/>
      <c r="L72" s="145"/>
      <c r="M72" s="145"/>
      <c r="N72" s="145"/>
      <c r="O72" s="145"/>
      <c r="P72" s="145"/>
      <c r="Q72" s="145"/>
      <c r="R72" s="145"/>
      <c r="S72" s="145"/>
      <c r="T72" s="145"/>
      <c r="U72" s="145"/>
      <c r="V72" s="145"/>
      <c r="W72" s="145"/>
      <c r="X72" s="145"/>
      <c r="Y72" s="145"/>
      <c r="Z72" s="145"/>
      <c r="AA72" s="145"/>
    </row>
    <row r="73" spans="3:27" ht="14.25">
      <c r="C73" s="145"/>
      <c r="D73" s="145"/>
      <c r="G73" s="145"/>
      <c r="H73" s="145"/>
      <c r="I73" s="145"/>
      <c r="J73" s="145"/>
      <c r="K73" s="145"/>
      <c r="L73" s="145"/>
      <c r="M73" s="145"/>
      <c r="N73" s="145"/>
      <c r="O73" s="145"/>
      <c r="P73" s="145"/>
      <c r="Q73" s="145"/>
      <c r="R73" s="145"/>
      <c r="S73" s="145"/>
      <c r="T73" s="145"/>
      <c r="U73" s="145"/>
      <c r="V73" s="145"/>
      <c r="W73" s="145"/>
      <c r="X73" s="145"/>
      <c r="Y73" s="145"/>
      <c r="Z73" s="145"/>
      <c r="AA73" s="145"/>
    </row>
    <row r="74" spans="3:27" ht="14.25">
      <c r="C74" s="145"/>
      <c r="D74" s="145"/>
      <c r="G74" s="145"/>
      <c r="H74" s="145"/>
      <c r="I74" s="145"/>
      <c r="J74" s="145"/>
      <c r="K74" s="145"/>
      <c r="L74" s="145"/>
      <c r="M74" s="145"/>
      <c r="N74" s="145"/>
      <c r="O74" s="145"/>
      <c r="P74" s="145"/>
      <c r="Q74" s="145"/>
      <c r="R74" s="145"/>
      <c r="S74" s="145"/>
      <c r="T74" s="145"/>
      <c r="U74" s="145"/>
      <c r="V74" s="145"/>
      <c r="W74" s="145"/>
      <c r="X74" s="145"/>
      <c r="Y74" s="145"/>
      <c r="Z74" s="145"/>
      <c r="AA74" s="145"/>
    </row>
    <row r="75" spans="3:27" ht="14.25">
      <c r="C75" s="145"/>
      <c r="D75" s="145"/>
      <c r="G75" s="145"/>
      <c r="H75" s="145"/>
      <c r="I75" s="145"/>
      <c r="J75" s="145"/>
      <c r="K75" s="145"/>
      <c r="L75" s="145"/>
      <c r="M75" s="145"/>
      <c r="N75" s="145"/>
      <c r="O75" s="145"/>
      <c r="P75" s="145"/>
      <c r="Q75" s="145"/>
      <c r="R75" s="145"/>
      <c r="S75" s="145"/>
      <c r="T75" s="145"/>
      <c r="U75" s="145"/>
      <c r="V75" s="145"/>
      <c r="W75" s="145"/>
      <c r="X75" s="145"/>
      <c r="Y75" s="145"/>
      <c r="Z75" s="145"/>
      <c r="AA75" s="145"/>
    </row>
    <row r="76" spans="3:27" ht="14.25">
      <c r="C76" s="145"/>
      <c r="D76" s="145"/>
      <c r="G76" s="145"/>
      <c r="H76" s="145"/>
      <c r="I76" s="145"/>
      <c r="J76" s="145"/>
      <c r="K76" s="145"/>
      <c r="L76" s="145"/>
      <c r="M76" s="145"/>
      <c r="N76" s="145"/>
      <c r="O76" s="145"/>
      <c r="P76" s="145"/>
      <c r="Q76" s="145"/>
      <c r="R76" s="145"/>
      <c r="S76" s="145"/>
      <c r="T76" s="145"/>
      <c r="U76" s="145"/>
      <c r="V76" s="145"/>
      <c r="W76" s="145"/>
      <c r="X76" s="145"/>
      <c r="Y76" s="145"/>
      <c r="Z76" s="145"/>
      <c r="AA76" s="145"/>
    </row>
    <row r="77" spans="3:27" ht="14.25">
      <c r="C77" s="145"/>
      <c r="D77" s="145"/>
      <c r="G77" s="145"/>
      <c r="H77" s="145"/>
      <c r="I77" s="145"/>
      <c r="J77" s="145"/>
      <c r="K77" s="145"/>
      <c r="L77" s="145"/>
      <c r="M77" s="145"/>
      <c r="N77" s="145"/>
      <c r="O77" s="145"/>
      <c r="P77" s="145"/>
      <c r="Q77" s="145"/>
      <c r="R77" s="145"/>
      <c r="S77" s="145"/>
      <c r="T77" s="145"/>
      <c r="U77" s="145"/>
      <c r="V77" s="145"/>
      <c r="W77" s="145"/>
      <c r="X77" s="145"/>
      <c r="Y77" s="145"/>
      <c r="Z77" s="145"/>
      <c r="AA77" s="145"/>
    </row>
    <row r="78" spans="3:27" ht="14.25">
      <c r="C78" s="145"/>
      <c r="D78" s="145"/>
      <c r="G78" s="145"/>
      <c r="H78" s="145"/>
      <c r="I78" s="145"/>
      <c r="J78" s="145"/>
      <c r="K78" s="145"/>
      <c r="L78" s="145"/>
      <c r="M78" s="145"/>
      <c r="N78" s="145"/>
      <c r="O78" s="145"/>
      <c r="P78" s="145"/>
      <c r="Q78" s="145"/>
      <c r="R78" s="145"/>
      <c r="S78" s="145"/>
      <c r="T78" s="145"/>
      <c r="U78" s="145"/>
      <c r="V78" s="145"/>
      <c r="W78" s="145"/>
      <c r="X78" s="145"/>
      <c r="Y78" s="145"/>
      <c r="Z78" s="145"/>
      <c r="AA78" s="145"/>
    </row>
    <row r="79" spans="3:27" ht="14.25">
      <c r="C79" s="145"/>
      <c r="D79" s="145"/>
      <c r="G79" s="145"/>
      <c r="H79" s="145"/>
      <c r="I79" s="145"/>
      <c r="J79" s="145"/>
      <c r="K79" s="145"/>
      <c r="L79" s="145"/>
      <c r="M79" s="145"/>
      <c r="N79" s="145"/>
      <c r="O79" s="145"/>
      <c r="P79" s="145"/>
      <c r="Q79" s="145"/>
      <c r="R79" s="145"/>
      <c r="S79" s="145"/>
      <c r="T79" s="145"/>
      <c r="U79" s="145"/>
      <c r="V79" s="145"/>
      <c r="W79" s="145"/>
      <c r="X79" s="145"/>
      <c r="Y79" s="145"/>
      <c r="Z79" s="145"/>
      <c r="AA79" s="145"/>
    </row>
    <row r="80" spans="3:27" ht="14.25">
      <c r="C80" s="145"/>
      <c r="D80" s="145"/>
      <c r="G80" s="145"/>
      <c r="H80" s="145"/>
      <c r="I80" s="145"/>
      <c r="J80" s="145"/>
      <c r="K80" s="145"/>
      <c r="L80" s="145"/>
      <c r="M80" s="145"/>
      <c r="N80" s="145"/>
      <c r="O80" s="145"/>
      <c r="P80" s="145"/>
      <c r="Q80" s="145"/>
      <c r="R80" s="145"/>
      <c r="S80" s="145"/>
      <c r="T80" s="145"/>
      <c r="U80" s="145"/>
      <c r="V80" s="145"/>
      <c r="W80" s="145"/>
      <c r="X80" s="145"/>
      <c r="Y80" s="145"/>
      <c r="Z80" s="145"/>
      <c r="AA80" s="145"/>
    </row>
    <row r="81" spans="3:27" ht="14.25">
      <c r="C81" s="145"/>
      <c r="D81" s="145"/>
      <c r="G81" s="145"/>
      <c r="H81" s="145"/>
      <c r="I81" s="145"/>
      <c r="J81" s="145"/>
      <c r="K81" s="145"/>
      <c r="L81" s="145"/>
      <c r="M81" s="145"/>
      <c r="N81" s="145"/>
      <c r="O81" s="145"/>
      <c r="P81" s="145"/>
      <c r="Q81" s="145"/>
      <c r="R81" s="145"/>
      <c r="S81" s="145"/>
      <c r="T81" s="145"/>
      <c r="U81" s="145"/>
      <c r="V81" s="145"/>
      <c r="W81" s="145"/>
      <c r="X81" s="145"/>
      <c r="Y81" s="145"/>
      <c r="Z81" s="145"/>
      <c r="AA81" s="145"/>
    </row>
    <row r="82" spans="3:27" ht="14.25">
      <c r="C82" s="145"/>
      <c r="D82" s="145"/>
      <c r="G82" s="145"/>
      <c r="H82" s="145"/>
      <c r="I82" s="145"/>
      <c r="J82" s="145"/>
      <c r="K82" s="145"/>
      <c r="L82" s="145"/>
      <c r="M82" s="145"/>
      <c r="N82" s="145"/>
      <c r="O82" s="145"/>
      <c r="P82" s="145"/>
      <c r="Q82" s="145"/>
      <c r="R82" s="145"/>
      <c r="S82" s="145"/>
      <c r="T82" s="145"/>
      <c r="U82" s="145"/>
      <c r="V82" s="145"/>
      <c r="W82" s="145"/>
      <c r="X82" s="145"/>
      <c r="Y82" s="145"/>
      <c r="Z82" s="145"/>
      <c r="AA82" s="145"/>
    </row>
    <row r="83" spans="3:27" ht="14.25">
      <c r="C83" s="145"/>
      <c r="D83" s="145"/>
      <c r="G83" s="145"/>
      <c r="H83" s="145"/>
      <c r="I83" s="145"/>
      <c r="J83" s="145"/>
      <c r="K83" s="145"/>
      <c r="L83" s="145"/>
      <c r="M83" s="145"/>
      <c r="N83" s="145"/>
      <c r="O83" s="145"/>
      <c r="P83" s="145"/>
      <c r="Q83" s="145"/>
      <c r="R83" s="145"/>
      <c r="S83" s="145"/>
      <c r="T83" s="145"/>
      <c r="U83" s="145"/>
      <c r="V83" s="145"/>
      <c r="W83" s="145"/>
      <c r="X83" s="145"/>
      <c r="Y83" s="145"/>
      <c r="Z83" s="145"/>
      <c r="AA83" s="145"/>
    </row>
    <row r="84" spans="3:27" ht="14.25">
      <c r="C84" s="145"/>
      <c r="D84" s="145"/>
      <c r="G84" s="145"/>
      <c r="H84" s="145"/>
      <c r="I84" s="145"/>
      <c r="J84" s="145"/>
      <c r="K84" s="145"/>
      <c r="L84" s="145"/>
      <c r="M84" s="145"/>
      <c r="N84" s="145"/>
      <c r="O84" s="145"/>
      <c r="P84" s="145"/>
      <c r="Q84" s="145"/>
      <c r="R84" s="145"/>
      <c r="S84" s="145"/>
      <c r="T84" s="145"/>
      <c r="U84" s="145"/>
      <c r="V84" s="145"/>
      <c r="W84" s="145"/>
      <c r="X84" s="145"/>
      <c r="Y84" s="145"/>
      <c r="Z84" s="145"/>
      <c r="AA84" s="145"/>
    </row>
    <row r="85" spans="3:27" ht="14.25">
      <c r="C85" s="145"/>
      <c r="D85" s="145"/>
      <c r="G85" s="145"/>
      <c r="H85" s="145"/>
      <c r="I85" s="145"/>
      <c r="J85" s="145"/>
      <c r="K85" s="145"/>
      <c r="L85" s="145"/>
      <c r="M85" s="145"/>
      <c r="N85" s="145"/>
      <c r="O85" s="145"/>
      <c r="P85" s="145"/>
      <c r="Q85" s="145"/>
      <c r="R85" s="145"/>
      <c r="S85" s="145"/>
      <c r="T85" s="145"/>
      <c r="U85" s="145"/>
      <c r="V85" s="145"/>
      <c r="W85" s="145"/>
      <c r="X85" s="145"/>
      <c r="Y85" s="145"/>
      <c r="Z85" s="145"/>
      <c r="AA85" s="145"/>
    </row>
    <row r="86" spans="3:27" ht="14.25">
      <c r="C86" s="145"/>
      <c r="D86" s="145"/>
      <c r="G86" s="145"/>
      <c r="H86" s="145"/>
      <c r="I86" s="145"/>
      <c r="J86" s="145"/>
      <c r="K86" s="145"/>
      <c r="L86" s="145"/>
      <c r="M86" s="145"/>
      <c r="N86" s="145"/>
      <c r="O86" s="145"/>
      <c r="P86" s="145"/>
      <c r="Q86" s="145"/>
      <c r="R86" s="145"/>
      <c r="S86" s="145"/>
      <c r="T86" s="145"/>
      <c r="U86" s="145"/>
      <c r="V86" s="145"/>
      <c r="W86" s="145"/>
      <c r="X86" s="145"/>
      <c r="Y86" s="145"/>
      <c r="Z86" s="145"/>
      <c r="AA86" s="145"/>
    </row>
    <row r="87" spans="3:27" ht="14.25">
      <c r="C87" s="145"/>
      <c r="D87" s="145"/>
      <c r="G87" s="145"/>
      <c r="H87" s="145"/>
      <c r="I87" s="145"/>
      <c r="J87" s="145"/>
      <c r="K87" s="145"/>
      <c r="L87" s="145"/>
      <c r="M87" s="145"/>
      <c r="N87" s="145"/>
      <c r="O87" s="145"/>
      <c r="P87" s="145"/>
      <c r="Q87" s="145"/>
      <c r="R87" s="145"/>
      <c r="S87" s="145"/>
      <c r="T87" s="145"/>
      <c r="U87" s="145"/>
      <c r="V87" s="145"/>
      <c r="W87" s="145"/>
      <c r="X87" s="145"/>
      <c r="Y87" s="145"/>
      <c r="Z87" s="145"/>
      <c r="AA87" s="145"/>
    </row>
    <row r="88" spans="3:27" ht="14.25">
      <c r="C88" s="145"/>
      <c r="D88" s="145"/>
      <c r="G88" s="145"/>
      <c r="H88" s="145"/>
      <c r="I88" s="145"/>
      <c r="J88" s="145"/>
      <c r="K88" s="145"/>
      <c r="L88" s="145"/>
      <c r="M88" s="145"/>
      <c r="N88" s="145"/>
      <c r="O88" s="145"/>
      <c r="P88" s="145"/>
      <c r="Q88" s="145"/>
      <c r="R88" s="145"/>
      <c r="S88" s="145"/>
      <c r="T88" s="145"/>
      <c r="U88" s="145"/>
      <c r="V88" s="145"/>
      <c r="W88" s="145"/>
      <c r="X88" s="145"/>
      <c r="Y88" s="145"/>
      <c r="Z88" s="145"/>
      <c r="AA88" s="145"/>
    </row>
    <row r="89" spans="3:27" ht="14.25">
      <c r="C89" s="145"/>
      <c r="D89" s="145"/>
      <c r="G89" s="145"/>
      <c r="H89" s="145"/>
      <c r="I89" s="145"/>
      <c r="J89" s="145"/>
      <c r="K89" s="145"/>
      <c r="L89" s="145"/>
      <c r="M89" s="145"/>
      <c r="N89" s="145"/>
      <c r="O89" s="145"/>
      <c r="P89" s="145"/>
      <c r="Q89" s="145"/>
      <c r="R89" s="145"/>
      <c r="S89" s="145"/>
      <c r="T89" s="145"/>
      <c r="U89" s="145"/>
      <c r="V89" s="145"/>
      <c r="W89" s="145"/>
      <c r="X89" s="145"/>
      <c r="Y89" s="145"/>
      <c r="Z89" s="145"/>
      <c r="AA89" s="145"/>
    </row>
    <row r="90" spans="3:27" ht="14.25">
      <c r="C90" s="145"/>
      <c r="D90" s="145"/>
      <c r="G90" s="145"/>
      <c r="H90" s="145"/>
      <c r="I90" s="145"/>
      <c r="J90" s="145"/>
      <c r="K90" s="145"/>
      <c r="L90" s="145"/>
      <c r="M90" s="145"/>
      <c r="N90" s="145"/>
      <c r="O90" s="145"/>
      <c r="P90" s="145"/>
      <c r="Q90" s="145"/>
      <c r="R90" s="145"/>
      <c r="S90" s="145"/>
      <c r="T90" s="145"/>
      <c r="U90" s="145"/>
      <c r="V90" s="145"/>
      <c r="W90" s="145"/>
      <c r="X90" s="145"/>
      <c r="Y90" s="145"/>
      <c r="Z90" s="145"/>
      <c r="AA90" s="145"/>
    </row>
    <row r="91" spans="3:27" ht="14.25">
      <c r="C91" s="145"/>
      <c r="D91" s="145"/>
      <c r="G91" s="145"/>
      <c r="H91" s="145"/>
      <c r="I91" s="145"/>
      <c r="J91" s="145"/>
      <c r="K91" s="145"/>
      <c r="L91" s="145"/>
      <c r="M91" s="145"/>
      <c r="N91" s="145"/>
      <c r="O91" s="145"/>
      <c r="P91" s="145"/>
      <c r="Q91" s="145"/>
      <c r="R91" s="145"/>
      <c r="S91" s="145"/>
      <c r="T91" s="145"/>
      <c r="U91" s="145"/>
      <c r="V91" s="145"/>
      <c r="W91" s="145"/>
      <c r="X91" s="145"/>
      <c r="Y91" s="145"/>
      <c r="Z91" s="145"/>
      <c r="AA91" s="145"/>
    </row>
    <row r="92" spans="3:27" ht="14.25">
      <c r="C92" s="145"/>
      <c r="D92" s="145"/>
      <c r="G92" s="145"/>
      <c r="H92" s="145"/>
      <c r="I92" s="145"/>
      <c r="J92" s="145"/>
      <c r="K92" s="145"/>
      <c r="L92" s="145"/>
      <c r="M92" s="145"/>
      <c r="N92" s="145"/>
      <c r="O92" s="145"/>
      <c r="P92" s="145"/>
      <c r="Q92" s="145"/>
      <c r="R92" s="145"/>
      <c r="S92" s="145"/>
      <c r="T92" s="145"/>
      <c r="U92" s="145"/>
      <c r="V92" s="145"/>
      <c r="W92" s="145"/>
      <c r="X92" s="145"/>
      <c r="Y92" s="145"/>
      <c r="Z92" s="145"/>
      <c r="AA92" s="145"/>
    </row>
    <row r="93" spans="3:27" ht="14.25">
      <c r="C93" s="145"/>
      <c r="D93" s="145"/>
      <c r="G93" s="145"/>
      <c r="H93" s="145"/>
      <c r="I93" s="145"/>
      <c r="J93" s="145"/>
      <c r="K93" s="145"/>
      <c r="L93" s="145"/>
      <c r="M93" s="145"/>
      <c r="N93" s="145"/>
      <c r="O93" s="145"/>
      <c r="P93" s="145"/>
      <c r="Q93" s="145"/>
      <c r="R93" s="145"/>
      <c r="S93" s="145"/>
      <c r="T93" s="145"/>
      <c r="U93" s="145"/>
      <c r="V93" s="145"/>
      <c r="W93" s="145"/>
      <c r="X93" s="145"/>
      <c r="Y93" s="145"/>
      <c r="Z93" s="145"/>
      <c r="AA93" s="145"/>
    </row>
    <row r="94" spans="3:27" ht="14.25">
      <c r="C94" s="145"/>
      <c r="D94" s="145"/>
      <c r="G94" s="145"/>
      <c r="H94" s="145"/>
      <c r="I94" s="145"/>
      <c r="J94" s="145"/>
      <c r="K94" s="145"/>
      <c r="L94" s="145"/>
      <c r="M94" s="145"/>
      <c r="N94" s="145"/>
      <c r="O94" s="145"/>
      <c r="P94" s="145"/>
      <c r="Q94" s="145"/>
      <c r="R94" s="145"/>
      <c r="S94" s="145"/>
      <c r="T94" s="145"/>
      <c r="U94" s="145"/>
      <c r="V94" s="145"/>
      <c r="W94" s="145"/>
      <c r="X94" s="145"/>
      <c r="Y94" s="145"/>
      <c r="Z94" s="145"/>
      <c r="AA94" s="145"/>
    </row>
    <row r="95" spans="3:27" ht="14.25">
      <c r="C95" s="145"/>
      <c r="D95" s="145"/>
      <c r="G95" s="145"/>
      <c r="H95" s="145"/>
      <c r="I95" s="145"/>
      <c r="J95" s="145"/>
      <c r="K95" s="145"/>
      <c r="L95" s="145"/>
      <c r="M95" s="145"/>
      <c r="N95" s="145"/>
      <c r="O95" s="145"/>
      <c r="P95" s="145"/>
      <c r="Q95" s="145"/>
      <c r="R95" s="145"/>
      <c r="S95" s="145"/>
      <c r="T95" s="145"/>
      <c r="U95" s="145"/>
      <c r="V95" s="145"/>
      <c r="W95" s="145"/>
      <c r="X95" s="145"/>
      <c r="Y95" s="145"/>
      <c r="Z95" s="145"/>
      <c r="AA95" s="145"/>
    </row>
    <row r="96" spans="3:27" ht="14.25">
      <c r="C96" s="145"/>
      <c r="D96" s="145"/>
      <c r="G96" s="145"/>
      <c r="H96" s="145"/>
      <c r="I96" s="145"/>
      <c r="J96" s="145"/>
      <c r="K96" s="145"/>
      <c r="L96" s="145"/>
      <c r="M96" s="145"/>
      <c r="N96" s="145"/>
      <c r="O96" s="145"/>
      <c r="P96" s="145"/>
      <c r="Q96" s="145"/>
      <c r="R96" s="145"/>
      <c r="S96" s="145"/>
      <c r="T96" s="145"/>
      <c r="U96" s="145"/>
      <c r="V96" s="145"/>
      <c r="W96" s="145"/>
      <c r="X96" s="145"/>
      <c r="Y96" s="145"/>
      <c r="Z96" s="145"/>
      <c r="AA96" s="145"/>
    </row>
    <row r="97" spans="3:27" ht="14.25">
      <c r="C97" s="145"/>
      <c r="D97" s="145"/>
      <c r="G97" s="145"/>
      <c r="H97" s="145"/>
      <c r="I97" s="145"/>
      <c r="J97" s="145"/>
      <c r="K97" s="145"/>
      <c r="L97" s="145"/>
      <c r="M97" s="145"/>
      <c r="N97" s="145"/>
      <c r="O97" s="145"/>
      <c r="P97" s="145"/>
      <c r="Q97" s="145"/>
      <c r="R97" s="145"/>
      <c r="S97" s="145"/>
      <c r="T97" s="145"/>
      <c r="U97" s="145"/>
      <c r="V97" s="145"/>
      <c r="W97" s="145"/>
      <c r="X97" s="145"/>
      <c r="Y97" s="145"/>
      <c r="Z97" s="145"/>
      <c r="AA97" s="145"/>
    </row>
    <row r="98" spans="3:27" ht="14.25">
      <c r="C98" s="145"/>
      <c r="D98" s="145"/>
      <c r="G98" s="145"/>
      <c r="H98" s="145"/>
      <c r="I98" s="145"/>
      <c r="J98" s="145"/>
      <c r="K98" s="145"/>
      <c r="L98" s="145"/>
      <c r="M98" s="145"/>
      <c r="N98" s="145"/>
      <c r="O98" s="145"/>
      <c r="P98" s="145"/>
      <c r="Q98" s="145"/>
      <c r="R98" s="145"/>
      <c r="S98" s="145"/>
      <c r="T98" s="145"/>
      <c r="U98" s="145"/>
      <c r="V98" s="145"/>
      <c r="W98" s="145"/>
      <c r="X98" s="145"/>
      <c r="Y98" s="145"/>
      <c r="Z98" s="145"/>
      <c r="AA98" s="145"/>
    </row>
    <row r="99" spans="3:27" ht="14.25">
      <c r="C99" s="145"/>
      <c r="D99" s="145"/>
      <c r="G99" s="145"/>
      <c r="H99" s="145"/>
      <c r="I99" s="145"/>
      <c r="J99" s="145"/>
      <c r="K99" s="145"/>
      <c r="L99" s="145"/>
      <c r="M99" s="145"/>
      <c r="N99" s="145"/>
      <c r="O99" s="145"/>
      <c r="P99" s="145"/>
      <c r="Q99" s="145"/>
      <c r="R99" s="145"/>
      <c r="S99" s="145"/>
      <c r="T99" s="145"/>
      <c r="U99" s="145"/>
      <c r="V99" s="145"/>
      <c r="W99" s="145"/>
      <c r="X99" s="145"/>
      <c r="Y99" s="145"/>
      <c r="Z99" s="145"/>
      <c r="AA99" s="145"/>
    </row>
    <row r="100" spans="3:27" ht="14.25">
      <c r="C100" s="145"/>
      <c r="D100" s="145"/>
      <c r="G100" s="145"/>
      <c r="H100" s="145"/>
      <c r="I100" s="145"/>
      <c r="J100" s="145"/>
      <c r="K100" s="145"/>
      <c r="L100" s="145"/>
      <c r="M100" s="145"/>
      <c r="N100" s="145"/>
      <c r="O100" s="145"/>
      <c r="P100" s="145"/>
      <c r="Q100" s="145"/>
      <c r="R100" s="145"/>
      <c r="S100" s="145"/>
      <c r="T100" s="145"/>
      <c r="U100" s="145"/>
      <c r="V100" s="145"/>
      <c r="W100" s="145"/>
      <c r="X100" s="145"/>
      <c r="Y100" s="145"/>
      <c r="Z100" s="145"/>
      <c r="AA100" s="145"/>
    </row>
    <row r="101" spans="3:27" ht="14.25">
      <c r="C101" s="145"/>
      <c r="D101" s="145"/>
      <c r="G101" s="145"/>
      <c r="H101" s="145"/>
      <c r="I101" s="145"/>
      <c r="J101" s="145"/>
      <c r="K101" s="145"/>
      <c r="L101" s="145"/>
      <c r="M101" s="145"/>
      <c r="N101" s="145"/>
      <c r="O101" s="145"/>
      <c r="P101" s="145"/>
      <c r="Q101" s="145"/>
      <c r="R101" s="145"/>
      <c r="S101" s="145"/>
      <c r="T101" s="145"/>
      <c r="U101" s="145"/>
      <c r="V101" s="145"/>
      <c r="W101" s="145"/>
      <c r="X101" s="145"/>
      <c r="Y101" s="145"/>
      <c r="Z101" s="145"/>
      <c r="AA101" s="145"/>
    </row>
    <row r="102" spans="3:27" ht="14.25">
      <c r="C102" s="145"/>
      <c r="D102" s="145"/>
      <c r="G102" s="145"/>
      <c r="H102" s="145"/>
      <c r="I102" s="145"/>
      <c r="J102" s="145"/>
      <c r="K102" s="145"/>
      <c r="L102" s="145"/>
      <c r="M102" s="145"/>
      <c r="N102" s="145"/>
      <c r="O102" s="145"/>
      <c r="P102" s="145"/>
      <c r="Q102" s="145"/>
      <c r="R102" s="145"/>
      <c r="S102" s="145"/>
      <c r="T102" s="145"/>
      <c r="U102" s="145"/>
      <c r="V102" s="145"/>
      <c r="W102" s="145"/>
      <c r="X102" s="145"/>
      <c r="Y102" s="145"/>
      <c r="Z102" s="145"/>
      <c r="AA102" s="145"/>
    </row>
    <row r="103" spans="3:27" ht="14.25">
      <c r="C103" s="145"/>
      <c r="D103" s="145"/>
      <c r="G103" s="145"/>
      <c r="H103" s="145"/>
      <c r="I103" s="145"/>
      <c r="J103" s="145"/>
      <c r="K103" s="145"/>
      <c r="L103" s="145"/>
      <c r="M103" s="145"/>
      <c r="N103" s="145"/>
      <c r="O103" s="145"/>
      <c r="P103" s="145"/>
      <c r="Q103" s="145"/>
      <c r="R103" s="145"/>
      <c r="S103" s="145"/>
      <c r="T103" s="145"/>
      <c r="U103" s="145"/>
      <c r="V103" s="145"/>
      <c r="W103" s="145"/>
      <c r="X103" s="145"/>
      <c r="Y103" s="145"/>
      <c r="Z103" s="145"/>
      <c r="AA103" s="145"/>
    </row>
    <row r="104" spans="3:27" ht="14.25">
      <c r="C104" s="145"/>
      <c r="D104" s="145"/>
      <c r="G104" s="145"/>
      <c r="H104" s="145"/>
      <c r="I104" s="145"/>
      <c r="J104" s="145"/>
      <c r="K104" s="145"/>
      <c r="L104" s="145"/>
      <c r="M104" s="145"/>
      <c r="N104" s="145"/>
      <c r="O104" s="145"/>
      <c r="P104" s="145"/>
      <c r="Q104" s="145"/>
      <c r="R104" s="145"/>
      <c r="S104" s="145"/>
      <c r="T104" s="145"/>
      <c r="U104" s="145"/>
      <c r="V104" s="145"/>
      <c r="W104" s="145"/>
      <c r="X104" s="145"/>
      <c r="Y104" s="145"/>
      <c r="Z104" s="145"/>
      <c r="AA104" s="145"/>
    </row>
    <row r="105" spans="3:27" ht="14.25">
      <c r="C105" s="145"/>
      <c r="D105" s="145"/>
      <c r="G105" s="145"/>
      <c r="H105" s="145"/>
      <c r="I105" s="145"/>
      <c r="J105" s="145"/>
      <c r="K105" s="145"/>
      <c r="L105" s="145"/>
      <c r="M105" s="145"/>
      <c r="N105" s="145"/>
      <c r="O105" s="145"/>
      <c r="P105" s="145"/>
      <c r="Q105" s="145"/>
      <c r="R105" s="145"/>
      <c r="S105" s="145"/>
      <c r="T105" s="145"/>
      <c r="U105" s="145"/>
      <c r="V105" s="145"/>
      <c r="W105" s="145"/>
      <c r="X105" s="145"/>
      <c r="Y105" s="145"/>
      <c r="Z105" s="145"/>
      <c r="AA105" s="145"/>
    </row>
    <row r="106" spans="3:27" ht="14.25">
      <c r="C106" s="145"/>
      <c r="D106" s="145"/>
      <c r="G106" s="145"/>
      <c r="H106" s="145"/>
      <c r="I106" s="145"/>
      <c r="J106" s="145"/>
      <c r="K106" s="145"/>
      <c r="L106" s="145"/>
      <c r="M106" s="145"/>
      <c r="N106" s="145"/>
      <c r="O106" s="145"/>
      <c r="P106" s="145"/>
      <c r="Q106" s="145"/>
      <c r="R106" s="145"/>
      <c r="S106" s="145"/>
      <c r="T106" s="145"/>
      <c r="U106" s="145"/>
      <c r="V106" s="145"/>
      <c r="W106" s="145"/>
      <c r="X106" s="145"/>
      <c r="Y106" s="145"/>
      <c r="Z106" s="145"/>
      <c r="AA106" s="145"/>
    </row>
    <row r="107" spans="3:27" ht="14.25">
      <c r="C107" s="145"/>
      <c r="D107" s="145"/>
      <c r="G107" s="145"/>
      <c r="H107" s="145"/>
      <c r="I107" s="145"/>
      <c r="J107" s="145"/>
      <c r="K107" s="145"/>
      <c r="L107" s="145"/>
      <c r="M107" s="145"/>
      <c r="N107" s="145"/>
      <c r="O107" s="145"/>
      <c r="P107" s="145"/>
      <c r="Q107" s="145"/>
      <c r="R107" s="145"/>
      <c r="S107" s="145"/>
      <c r="T107" s="145"/>
      <c r="U107" s="145"/>
      <c r="V107" s="145"/>
      <c r="W107" s="145"/>
      <c r="X107" s="145"/>
      <c r="Y107" s="145"/>
      <c r="Z107" s="145"/>
      <c r="AA107" s="145"/>
    </row>
    <row r="108" spans="3:27" ht="14.25">
      <c r="C108" s="145"/>
      <c r="D108" s="145"/>
      <c r="G108" s="145"/>
      <c r="H108" s="145"/>
      <c r="I108" s="145"/>
      <c r="J108" s="145"/>
      <c r="K108" s="145"/>
      <c r="L108" s="145"/>
      <c r="M108" s="145"/>
      <c r="N108" s="145"/>
      <c r="O108" s="145"/>
      <c r="P108" s="145"/>
      <c r="Q108" s="145"/>
      <c r="R108" s="145"/>
      <c r="S108" s="145"/>
      <c r="T108" s="145"/>
      <c r="U108" s="145"/>
      <c r="V108" s="145"/>
      <c r="W108" s="145"/>
      <c r="X108" s="145"/>
      <c r="Y108" s="145"/>
      <c r="Z108" s="145"/>
      <c r="AA108" s="145"/>
    </row>
    <row r="109" spans="3:27" ht="14.25">
      <c r="C109" s="145"/>
      <c r="D109" s="145"/>
      <c r="G109" s="145"/>
      <c r="H109" s="145"/>
      <c r="I109" s="145"/>
      <c r="J109" s="145"/>
      <c r="K109" s="145"/>
      <c r="L109" s="145"/>
      <c r="M109" s="145"/>
      <c r="N109" s="145"/>
      <c r="O109" s="145"/>
      <c r="P109" s="145"/>
      <c r="Q109" s="145"/>
      <c r="R109" s="145"/>
      <c r="S109" s="145"/>
      <c r="T109" s="145"/>
      <c r="U109" s="145"/>
      <c r="V109" s="145"/>
      <c r="W109" s="145"/>
      <c r="X109" s="145"/>
      <c r="Y109" s="145"/>
      <c r="Z109" s="145"/>
      <c r="AA109" s="145"/>
    </row>
    <row r="110" spans="3:27" ht="14.25">
      <c r="C110" s="145"/>
      <c r="D110" s="145"/>
      <c r="G110" s="145"/>
      <c r="H110" s="145"/>
      <c r="I110" s="145"/>
      <c r="J110" s="145"/>
      <c r="K110" s="145"/>
      <c r="L110" s="145"/>
      <c r="M110" s="145"/>
      <c r="N110" s="145"/>
      <c r="O110" s="145"/>
      <c r="P110" s="145"/>
      <c r="Q110" s="145"/>
      <c r="R110" s="145"/>
      <c r="S110" s="145"/>
      <c r="T110" s="145"/>
      <c r="U110" s="145"/>
      <c r="V110" s="145"/>
      <c r="W110" s="145"/>
      <c r="X110" s="145"/>
      <c r="Y110" s="145"/>
      <c r="Z110" s="145"/>
      <c r="AA110" s="145"/>
    </row>
    <row r="111" spans="3:27" ht="14.25">
      <c r="C111" s="145"/>
      <c r="D111" s="145"/>
      <c r="G111" s="145"/>
      <c r="H111" s="145"/>
      <c r="I111" s="145"/>
      <c r="J111" s="145"/>
      <c r="K111" s="145"/>
      <c r="L111" s="145"/>
      <c r="M111" s="145"/>
      <c r="N111" s="145"/>
      <c r="O111" s="145"/>
      <c r="P111" s="145"/>
      <c r="Q111" s="145"/>
      <c r="R111" s="145"/>
      <c r="S111" s="145"/>
      <c r="T111" s="145"/>
      <c r="U111" s="145"/>
      <c r="V111" s="145"/>
      <c r="W111" s="145"/>
      <c r="X111" s="145"/>
      <c r="Y111" s="145"/>
      <c r="Z111" s="145"/>
      <c r="AA111" s="145"/>
    </row>
    <row r="112" spans="3:27" ht="14.25">
      <c r="C112" s="145"/>
      <c r="D112" s="145"/>
      <c r="G112" s="145"/>
      <c r="H112" s="145"/>
      <c r="I112" s="145"/>
      <c r="J112" s="145"/>
      <c r="K112" s="145"/>
      <c r="L112" s="145"/>
      <c r="M112" s="145"/>
      <c r="N112" s="145"/>
      <c r="O112" s="145"/>
      <c r="P112" s="145"/>
      <c r="Q112" s="145"/>
      <c r="R112" s="145"/>
      <c r="S112" s="145"/>
      <c r="T112" s="145"/>
      <c r="U112" s="145"/>
      <c r="V112" s="145"/>
      <c r="W112" s="145"/>
      <c r="X112" s="145"/>
      <c r="Y112" s="145"/>
      <c r="Z112" s="145"/>
      <c r="AA112" s="145"/>
    </row>
    <row r="113" spans="3:27" ht="14.25">
      <c r="C113" s="145"/>
      <c r="D113" s="145"/>
      <c r="G113" s="145"/>
      <c r="H113" s="145"/>
      <c r="I113" s="145"/>
      <c r="J113" s="145"/>
      <c r="K113" s="145"/>
      <c r="L113" s="145"/>
      <c r="M113" s="145"/>
      <c r="N113" s="145"/>
      <c r="O113" s="145"/>
      <c r="P113" s="145"/>
      <c r="Q113" s="145"/>
      <c r="R113" s="145"/>
      <c r="S113" s="145"/>
      <c r="T113" s="145"/>
      <c r="U113" s="145"/>
      <c r="V113" s="145"/>
      <c r="W113" s="145"/>
      <c r="X113" s="145"/>
      <c r="Y113" s="145"/>
      <c r="Z113" s="145"/>
      <c r="AA113" s="145"/>
    </row>
    <row r="114" spans="3:27" ht="14.25">
      <c r="C114" s="145"/>
      <c r="D114" s="145"/>
      <c r="G114" s="145"/>
      <c r="H114" s="145"/>
      <c r="I114" s="145"/>
      <c r="J114" s="145"/>
      <c r="K114" s="145"/>
      <c r="L114" s="145"/>
      <c r="M114" s="145"/>
      <c r="N114" s="145"/>
      <c r="O114" s="145"/>
      <c r="P114" s="145"/>
      <c r="Q114" s="145"/>
      <c r="R114" s="145"/>
      <c r="S114" s="145"/>
      <c r="T114" s="145"/>
      <c r="U114" s="145"/>
      <c r="V114" s="145"/>
      <c r="W114" s="145"/>
      <c r="X114" s="145"/>
      <c r="Y114" s="145"/>
      <c r="Z114" s="145"/>
      <c r="AA114" s="145"/>
    </row>
    <row r="115" spans="3:27" ht="14.25">
      <c r="C115" s="145"/>
      <c r="D115" s="145"/>
      <c r="G115" s="145"/>
      <c r="H115" s="145"/>
      <c r="I115" s="145"/>
      <c r="J115" s="145"/>
      <c r="K115" s="145"/>
      <c r="L115" s="145"/>
      <c r="M115" s="145"/>
      <c r="N115" s="145"/>
      <c r="O115" s="145"/>
      <c r="P115" s="145"/>
      <c r="Q115" s="145"/>
      <c r="R115" s="145"/>
      <c r="S115" s="145"/>
      <c r="T115" s="145"/>
      <c r="U115" s="145"/>
      <c r="V115" s="145"/>
      <c r="W115" s="145"/>
      <c r="X115" s="145"/>
      <c r="Y115" s="145"/>
      <c r="Z115" s="145"/>
      <c r="AA115" s="145"/>
    </row>
    <row r="116" spans="3:27" ht="14.25">
      <c r="C116" s="145"/>
      <c r="D116" s="145"/>
      <c r="G116" s="145"/>
      <c r="H116" s="145"/>
      <c r="I116" s="145"/>
      <c r="J116" s="145"/>
      <c r="K116" s="145"/>
      <c r="L116" s="145"/>
      <c r="M116" s="145"/>
      <c r="N116" s="145"/>
      <c r="O116" s="145"/>
      <c r="P116" s="145"/>
      <c r="Q116" s="145"/>
      <c r="R116" s="145"/>
      <c r="S116" s="145"/>
      <c r="T116" s="145"/>
      <c r="U116" s="145"/>
      <c r="V116" s="145"/>
      <c r="W116" s="145"/>
      <c r="X116" s="145"/>
      <c r="Y116" s="145"/>
      <c r="Z116" s="145"/>
      <c r="AA116" s="145"/>
    </row>
    <row r="117" spans="3:27" ht="14.25">
      <c r="C117" s="145"/>
      <c r="D117" s="145"/>
      <c r="G117" s="145"/>
      <c r="H117" s="145"/>
      <c r="I117" s="145"/>
      <c r="J117" s="145"/>
      <c r="K117" s="145"/>
      <c r="L117" s="145"/>
      <c r="M117" s="145"/>
      <c r="N117" s="145"/>
      <c r="O117" s="145"/>
      <c r="P117" s="145"/>
      <c r="Q117" s="145"/>
      <c r="R117" s="145"/>
      <c r="S117" s="145"/>
      <c r="T117" s="145"/>
      <c r="U117" s="145"/>
      <c r="V117" s="145"/>
      <c r="W117" s="145"/>
      <c r="X117" s="145"/>
      <c r="Y117" s="145"/>
      <c r="Z117" s="145"/>
      <c r="AA117" s="145"/>
    </row>
    <row r="118" spans="3:27" ht="14.25">
      <c r="C118" s="145"/>
      <c r="D118" s="145"/>
      <c r="G118" s="145"/>
      <c r="H118" s="145"/>
      <c r="I118" s="145"/>
      <c r="J118" s="145"/>
      <c r="K118" s="145"/>
      <c r="L118" s="145"/>
      <c r="M118" s="145"/>
      <c r="N118" s="145"/>
      <c r="O118" s="145"/>
      <c r="P118" s="145"/>
      <c r="Q118" s="145"/>
      <c r="R118" s="145"/>
      <c r="S118" s="145"/>
      <c r="T118" s="145"/>
      <c r="U118" s="145"/>
      <c r="V118" s="145"/>
      <c r="W118" s="145"/>
      <c r="X118" s="145"/>
      <c r="Y118" s="145"/>
      <c r="Z118" s="145"/>
      <c r="AA118" s="145"/>
    </row>
    <row r="119" spans="3:27" ht="14.25">
      <c r="C119" s="145"/>
      <c r="D119" s="145"/>
      <c r="G119" s="145"/>
      <c r="H119" s="145"/>
      <c r="I119" s="145"/>
      <c r="J119" s="145"/>
      <c r="K119" s="145"/>
      <c r="L119" s="145"/>
      <c r="M119" s="145"/>
      <c r="N119" s="145"/>
      <c r="O119" s="145"/>
      <c r="P119" s="145"/>
      <c r="Q119" s="145"/>
      <c r="R119" s="145"/>
      <c r="S119" s="145"/>
      <c r="T119" s="145"/>
      <c r="U119" s="145"/>
      <c r="V119" s="145"/>
      <c r="W119" s="145"/>
      <c r="X119" s="145"/>
      <c r="Y119" s="145"/>
      <c r="Z119" s="145"/>
      <c r="AA119" s="145"/>
    </row>
    <row r="120" spans="3:27" ht="14.25">
      <c r="C120" s="145"/>
      <c r="D120" s="145"/>
      <c r="G120" s="145"/>
      <c r="H120" s="145"/>
      <c r="I120" s="145"/>
      <c r="J120" s="145"/>
      <c r="K120" s="145"/>
      <c r="L120" s="145"/>
      <c r="M120" s="145"/>
      <c r="N120" s="145"/>
      <c r="O120" s="145"/>
      <c r="P120" s="145"/>
      <c r="Q120" s="145"/>
      <c r="R120" s="145"/>
      <c r="S120" s="145"/>
      <c r="T120" s="145"/>
      <c r="U120" s="145"/>
      <c r="V120" s="145"/>
      <c r="W120" s="145"/>
      <c r="X120" s="145"/>
      <c r="Y120" s="145"/>
      <c r="Z120" s="145"/>
      <c r="AA120" s="145"/>
    </row>
    <row r="121" spans="3:27" ht="14.25">
      <c r="C121" s="145"/>
      <c r="D121" s="145"/>
      <c r="G121" s="145"/>
      <c r="H121" s="145"/>
      <c r="I121" s="145"/>
      <c r="J121" s="145"/>
      <c r="K121" s="145"/>
      <c r="L121" s="145"/>
      <c r="M121" s="145"/>
      <c r="N121" s="145"/>
      <c r="O121" s="145"/>
      <c r="P121" s="145"/>
      <c r="Q121" s="145"/>
      <c r="R121" s="145"/>
      <c r="S121" s="145"/>
      <c r="T121" s="145"/>
      <c r="U121" s="145"/>
      <c r="V121" s="145"/>
      <c r="W121" s="145"/>
      <c r="X121" s="145"/>
      <c r="Y121" s="145"/>
      <c r="Z121" s="145"/>
      <c r="AA121" s="145"/>
    </row>
    <row r="122" spans="3:27" ht="14.25">
      <c r="C122" s="145"/>
      <c r="D122" s="145"/>
      <c r="G122" s="145"/>
      <c r="H122" s="145"/>
      <c r="I122" s="145"/>
      <c r="J122" s="145"/>
      <c r="K122" s="145"/>
      <c r="L122" s="145"/>
      <c r="M122" s="145"/>
      <c r="N122" s="145"/>
      <c r="O122" s="145"/>
      <c r="P122" s="145"/>
      <c r="Q122" s="145"/>
      <c r="R122" s="145"/>
      <c r="S122" s="145"/>
      <c r="T122" s="145"/>
      <c r="U122" s="145"/>
      <c r="V122" s="145"/>
      <c r="W122" s="145"/>
      <c r="X122" s="145"/>
      <c r="Y122" s="145"/>
      <c r="Z122" s="145"/>
      <c r="AA122" s="145"/>
    </row>
    <row r="123" spans="3:27" ht="14.25">
      <c r="C123" s="145"/>
      <c r="D123" s="145"/>
      <c r="G123" s="145"/>
      <c r="H123" s="145"/>
      <c r="I123" s="145"/>
      <c r="J123" s="145"/>
      <c r="K123" s="145"/>
      <c r="L123" s="145"/>
      <c r="M123" s="145"/>
      <c r="N123" s="145"/>
      <c r="O123" s="145"/>
      <c r="P123" s="145"/>
      <c r="Q123" s="145"/>
      <c r="R123" s="145"/>
      <c r="S123" s="145"/>
      <c r="T123" s="145"/>
      <c r="U123" s="145"/>
      <c r="V123" s="145"/>
      <c r="W123" s="145"/>
      <c r="X123" s="145"/>
      <c r="Y123" s="145"/>
      <c r="Z123" s="145"/>
      <c r="AA123" s="145"/>
    </row>
    <row r="124" spans="3:27" ht="14.25">
      <c r="C124" s="145"/>
      <c r="D124" s="145"/>
      <c r="G124" s="145"/>
      <c r="H124" s="145"/>
      <c r="I124" s="145"/>
      <c r="J124" s="145"/>
      <c r="K124" s="145"/>
      <c r="L124" s="145"/>
      <c r="M124" s="145"/>
      <c r="N124" s="145"/>
      <c r="O124" s="145"/>
      <c r="P124" s="145"/>
      <c r="Q124" s="145"/>
      <c r="R124" s="145"/>
      <c r="S124" s="145"/>
      <c r="T124" s="145"/>
      <c r="U124" s="145"/>
      <c r="V124" s="145"/>
      <c r="W124" s="145"/>
      <c r="X124" s="145"/>
      <c r="Y124" s="145"/>
      <c r="Z124" s="145"/>
      <c r="AA124" s="145"/>
    </row>
    <row r="125" spans="3:27" ht="14.25">
      <c r="C125" s="145"/>
      <c r="D125" s="145"/>
      <c r="G125" s="145"/>
      <c r="H125" s="145"/>
      <c r="I125" s="145"/>
      <c r="J125" s="145"/>
      <c r="K125" s="145"/>
      <c r="L125" s="145"/>
      <c r="M125" s="145"/>
      <c r="N125" s="145"/>
      <c r="O125" s="145"/>
      <c r="P125" s="145"/>
      <c r="Q125" s="145"/>
      <c r="R125" s="145"/>
      <c r="S125" s="145"/>
      <c r="T125" s="145"/>
      <c r="U125" s="145"/>
      <c r="V125" s="145"/>
      <c r="W125" s="145"/>
      <c r="X125" s="145"/>
      <c r="Y125" s="145"/>
      <c r="Z125" s="145"/>
      <c r="AA125" s="145"/>
    </row>
    <row r="126" spans="3:27" ht="14.25">
      <c r="C126" s="145"/>
      <c r="D126" s="145"/>
      <c r="G126" s="145"/>
      <c r="H126" s="145"/>
      <c r="I126" s="145"/>
      <c r="J126" s="145"/>
      <c r="K126" s="145"/>
      <c r="L126" s="145"/>
      <c r="M126" s="145"/>
      <c r="N126" s="145"/>
      <c r="O126" s="145"/>
      <c r="P126" s="145"/>
      <c r="Q126" s="145"/>
      <c r="R126" s="145"/>
      <c r="S126" s="145"/>
      <c r="T126" s="145"/>
      <c r="U126" s="145"/>
      <c r="V126" s="145"/>
      <c r="W126" s="145"/>
      <c r="X126" s="145"/>
      <c r="Y126" s="145"/>
      <c r="Z126" s="145"/>
      <c r="AA126" s="145"/>
    </row>
    <row r="127" spans="3:27" ht="14.25">
      <c r="C127" s="145"/>
      <c r="D127" s="145"/>
      <c r="G127" s="145"/>
      <c r="H127" s="145"/>
      <c r="I127" s="145"/>
      <c r="J127" s="145"/>
      <c r="K127" s="145"/>
      <c r="L127" s="145"/>
      <c r="M127" s="145"/>
      <c r="N127" s="145"/>
      <c r="O127" s="145"/>
      <c r="P127" s="145"/>
      <c r="Q127" s="145"/>
      <c r="R127" s="145"/>
      <c r="S127" s="145"/>
      <c r="T127" s="145"/>
      <c r="U127" s="145"/>
      <c r="V127" s="145"/>
      <c r="W127" s="145"/>
      <c r="X127" s="145"/>
      <c r="Y127" s="145"/>
      <c r="Z127" s="145"/>
      <c r="AA127" s="145"/>
    </row>
    <row r="128" spans="3:27" ht="14.25">
      <c r="C128" s="145"/>
      <c r="D128" s="145"/>
      <c r="G128" s="145"/>
      <c r="H128" s="145"/>
      <c r="I128" s="145"/>
      <c r="J128" s="145"/>
      <c r="K128" s="145"/>
      <c r="L128" s="145"/>
      <c r="M128" s="145"/>
      <c r="N128" s="145"/>
      <c r="O128" s="145"/>
      <c r="P128" s="145"/>
      <c r="Q128" s="145"/>
      <c r="R128" s="145"/>
      <c r="S128" s="145"/>
      <c r="T128" s="145"/>
      <c r="U128" s="145"/>
      <c r="V128" s="145"/>
      <c r="W128" s="145"/>
      <c r="X128" s="145"/>
      <c r="Y128" s="145"/>
      <c r="Z128" s="145"/>
      <c r="AA128" s="145"/>
    </row>
    <row r="129" spans="3:27" ht="14.25">
      <c r="C129" s="145"/>
      <c r="D129" s="145"/>
      <c r="G129" s="145"/>
      <c r="H129" s="145"/>
      <c r="I129" s="145"/>
      <c r="J129" s="145"/>
      <c r="K129" s="145"/>
      <c r="L129" s="145"/>
      <c r="M129" s="145"/>
      <c r="N129" s="145"/>
      <c r="O129" s="145"/>
      <c r="P129" s="145"/>
      <c r="Q129" s="145"/>
      <c r="R129" s="145"/>
      <c r="S129" s="145"/>
      <c r="T129" s="145"/>
      <c r="U129" s="145"/>
      <c r="V129" s="145"/>
      <c r="W129" s="145"/>
      <c r="X129" s="145"/>
      <c r="Y129" s="145"/>
      <c r="Z129" s="145"/>
      <c r="AA129" s="145"/>
    </row>
    <row r="130" spans="3:27" ht="14.25">
      <c r="C130" s="145"/>
      <c r="D130" s="145"/>
      <c r="G130" s="145"/>
      <c r="H130" s="145"/>
      <c r="I130" s="145"/>
      <c r="J130" s="145"/>
      <c r="K130" s="145"/>
      <c r="L130" s="145"/>
      <c r="M130" s="145"/>
      <c r="N130" s="145"/>
      <c r="O130" s="145"/>
      <c r="P130" s="145"/>
      <c r="Q130" s="145"/>
      <c r="R130" s="145"/>
      <c r="S130" s="145"/>
      <c r="T130" s="145"/>
      <c r="U130" s="145"/>
      <c r="V130" s="145"/>
      <c r="W130" s="145"/>
      <c r="X130" s="145"/>
      <c r="Y130" s="145"/>
      <c r="Z130" s="145"/>
      <c r="AA130" s="145"/>
    </row>
    <row r="131" spans="3:27" ht="14.25">
      <c r="C131" s="145"/>
      <c r="D131" s="145"/>
      <c r="G131" s="145"/>
      <c r="H131" s="145"/>
      <c r="I131" s="145"/>
      <c r="J131" s="145"/>
      <c r="K131" s="145"/>
      <c r="L131" s="145"/>
      <c r="M131" s="145"/>
      <c r="N131" s="145"/>
      <c r="O131" s="145"/>
      <c r="P131" s="145"/>
      <c r="Q131" s="145"/>
      <c r="R131" s="145"/>
      <c r="S131" s="145"/>
      <c r="T131" s="145"/>
      <c r="U131" s="145"/>
      <c r="V131" s="145"/>
      <c r="W131" s="145"/>
      <c r="X131" s="145"/>
      <c r="Y131" s="145"/>
      <c r="Z131" s="145"/>
      <c r="AA131" s="145"/>
    </row>
    <row r="132" spans="3:27" ht="14.25">
      <c r="C132" s="145"/>
      <c r="D132" s="145"/>
      <c r="G132" s="145"/>
      <c r="H132" s="145"/>
      <c r="I132" s="145"/>
      <c r="J132" s="145"/>
      <c r="K132" s="145"/>
      <c r="L132" s="145"/>
      <c r="M132" s="145"/>
      <c r="N132" s="145"/>
      <c r="O132" s="145"/>
      <c r="P132" s="145"/>
      <c r="Q132" s="145"/>
      <c r="R132" s="145"/>
      <c r="S132" s="145"/>
      <c r="T132" s="145"/>
      <c r="U132" s="145"/>
      <c r="V132" s="145"/>
      <c r="W132" s="145"/>
      <c r="X132" s="145"/>
      <c r="Y132" s="145"/>
      <c r="Z132" s="145"/>
      <c r="AA132" s="145"/>
    </row>
    <row r="133" spans="3:27" ht="14.25">
      <c r="C133" s="145"/>
      <c r="D133" s="145"/>
      <c r="G133" s="145"/>
      <c r="H133" s="145"/>
      <c r="I133" s="145"/>
      <c r="J133" s="145"/>
      <c r="K133" s="145"/>
      <c r="L133" s="145"/>
      <c r="M133" s="145"/>
      <c r="N133" s="145"/>
      <c r="O133" s="145"/>
      <c r="P133" s="145"/>
      <c r="Q133" s="145"/>
      <c r="R133" s="145"/>
      <c r="S133" s="145"/>
      <c r="T133" s="145"/>
      <c r="U133" s="145"/>
      <c r="V133" s="145"/>
      <c r="W133" s="145"/>
      <c r="X133" s="145"/>
      <c r="Y133" s="145"/>
      <c r="Z133" s="145"/>
      <c r="AA133" s="145"/>
    </row>
    <row r="134" spans="3:27" ht="14.25">
      <c r="C134" s="145"/>
      <c r="D134" s="145"/>
      <c r="G134" s="145"/>
      <c r="H134" s="145"/>
      <c r="I134" s="145"/>
      <c r="J134" s="145"/>
      <c r="K134" s="145"/>
      <c r="L134" s="145"/>
      <c r="M134" s="145"/>
      <c r="N134" s="145"/>
      <c r="O134" s="145"/>
      <c r="P134" s="145"/>
      <c r="Q134" s="145"/>
      <c r="R134" s="145"/>
      <c r="S134" s="145"/>
      <c r="T134" s="145"/>
      <c r="U134" s="145"/>
      <c r="V134" s="145"/>
      <c r="W134" s="145"/>
      <c r="X134" s="145"/>
      <c r="Y134" s="145"/>
      <c r="Z134" s="145"/>
      <c r="AA134" s="145"/>
    </row>
    <row r="135" spans="3:27" ht="14.25">
      <c r="C135" s="145"/>
      <c r="D135" s="145"/>
      <c r="G135" s="145"/>
      <c r="H135" s="145"/>
      <c r="I135" s="145"/>
      <c r="J135" s="145"/>
      <c r="K135" s="145"/>
      <c r="L135" s="145"/>
      <c r="M135" s="145"/>
      <c r="N135" s="145"/>
      <c r="O135" s="145"/>
      <c r="P135" s="145"/>
      <c r="Q135" s="145"/>
      <c r="R135" s="145"/>
      <c r="S135" s="145"/>
      <c r="T135" s="145"/>
      <c r="U135" s="145"/>
      <c r="V135" s="145"/>
      <c r="W135" s="145"/>
      <c r="X135" s="145"/>
      <c r="Y135" s="145"/>
      <c r="Z135" s="145"/>
      <c r="AA135" s="145"/>
    </row>
    <row r="136" spans="3:27" ht="14.25">
      <c r="C136" s="145"/>
      <c r="D136" s="145"/>
      <c r="G136" s="145"/>
      <c r="H136" s="145"/>
      <c r="I136" s="145"/>
      <c r="J136" s="145"/>
      <c r="K136" s="145"/>
      <c r="L136" s="145"/>
      <c r="M136" s="145"/>
      <c r="N136" s="145"/>
      <c r="O136" s="145"/>
      <c r="P136" s="145"/>
      <c r="Q136" s="145"/>
      <c r="R136" s="145"/>
      <c r="S136" s="145"/>
      <c r="T136" s="145"/>
      <c r="U136" s="145"/>
      <c r="V136" s="145"/>
      <c r="W136" s="145"/>
      <c r="X136" s="145"/>
      <c r="Y136" s="145"/>
      <c r="Z136" s="145"/>
      <c r="AA136" s="145"/>
    </row>
    <row r="137" spans="3:27" ht="14.25">
      <c r="C137" s="145"/>
      <c r="D137" s="145"/>
      <c r="G137" s="145"/>
      <c r="H137" s="145"/>
      <c r="I137" s="145"/>
      <c r="J137" s="145"/>
      <c r="K137" s="145"/>
      <c r="L137" s="145"/>
      <c r="M137" s="145"/>
      <c r="N137" s="145"/>
      <c r="O137" s="145"/>
      <c r="P137" s="145"/>
      <c r="Q137" s="145"/>
      <c r="R137" s="145"/>
      <c r="S137" s="145"/>
      <c r="T137" s="145"/>
      <c r="U137" s="145"/>
      <c r="V137" s="145"/>
      <c r="W137" s="145"/>
      <c r="X137" s="145"/>
      <c r="Y137" s="145"/>
      <c r="Z137" s="145"/>
      <c r="AA137" s="145"/>
    </row>
    <row r="138" spans="3:27" ht="14.25">
      <c r="C138" s="145"/>
      <c r="D138" s="145"/>
      <c r="G138" s="145"/>
      <c r="H138" s="145"/>
      <c r="I138" s="145"/>
      <c r="J138" s="145"/>
      <c r="K138" s="145"/>
      <c r="L138" s="145"/>
      <c r="M138" s="145"/>
      <c r="N138" s="145"/>
      <c r="O138" s="145"/>
      <c r="P138" s="145"/>
      <c r="Q138" s="145"/>
      <c r="R138" s="145"/>
      <c r="S138" s="145"/>
      <c r="T138" s="145"/>
      <c r="U138" s="145"/>
      <c r="V138" s="145"/>
      <c r="W138" s="145"/>
      <c r="X138" s="145"/>
      <c r="Y138" s="145"/>
      <c r="Z138" s="145"/>
      <c r="AA138" s="145"/>
    </row>
    <row r="139" spans="3:27" ht="14.25">
      <c r="C139" s="145"/>
      <c r="D139" s="145"/>
      <c r="G139" s="145"/>
      <c r="H139" s="145"/>
      <c r="I139" s="145"/>
      <c r="J139" s="145"/>
      <c r="K139" s="145"/>
      <c r="L139" s="145"/>
      <c r="M139" s="145"/>
      <c r="N139" s="145"/>
      <c r="O139" s="145"/>
      <c r="P139" s="145"/>
      <c r="Q139" s="145"/>
      <c r="R139" s="145"/>
      <c r="S139" s="145"/>
      <c r="T139" s="145"/>
      <c r="U139" s="145"/>
      <c r="V139" s="145"/>
      <c r="W139" s="145"/>
      <c r="X139" s="145"/>
      <c r="Y139" s="145"/>
      <c r="Z139" s="145"/>
      <c r="AA139" s="145"/>
    </row>
    <row r="140" spans="3:27" ht="14.25">
      <c r="C140" s="145"/>
      <c r="D140" s="145"/>
      <c r="G140" s="145"/>
      <c r="H140" s="145"/>
      <c r="I140" s="145"/>
      <c r="J140" s="145"/>
      <c r="K140" s="145"/>
      <c r="L140" s="145"/>
      <c r="M140" s="145"/>
      <c r="N140" s="145"/>
      <c r="O140" s="145"/>
      <c r="P140" s="145"/>
      <c r="Q140" s="145"/>
      <c r="R140" s="145"/>
      <c r="S140" s="145"/>
      <c r="T140" s="145"/>
      <c r="U140" s="145"/>
      <c r="V140" s="145"/>
      <c r="W140" s="145"/>
      <c r="X140" s="145"/>
      <c r="Y140" s="145"/>
      <c r="Z140" s="145"/>
      <c r="AA140" s="145"/>
    </row>
    <row r="141" spans="3:27" ht="14.25">
      <c r="C141" s="145"/>
      <c r="D141" s="145"/>
      <c r="G141" s="145"/>
      <c r="H141" s="145"/>
      <c r="I141" s="145"/>
      <c r="J141" s="145"/>
      <c r="K141" s="145"/>
      <c r="L141" s="145"/>
      <c r="M141" s="145"/>
      <c r="N141" s="145"/>
      <c r="O141" s="145"/>
      <c r="P141" s="145"/>
      <c r="Q141" s="145"/>
      <c r="R141" s="145"/>
      <c r="S141" s="145"/>
      <c r="T141" s="145"/>
      <c r="U141" s="145"/>
      <c r="V141" s="145"/>
      <c r="W141" s="145"/>
      <c r="X141" s="145"/>
      <c r="Y141" s="145"/>
      <c r="Z141" s="145"/>
      <c r="AA141" s="145"/>
    </row>
    <row r="142" spans="3:27" ht="14.25">
      <c r="C142" s="145"/>
      <c r="D142" s="145"/>
      <c r="G142" s="145"/>
      <c r="H142" s="145"/>
      <c r="I142" s="145"/>
      <c r="J142" s="145"/>
      <c r="K142" s="145"/>
      <c r="L142" s="145"/>
      <c r="M142" s="145"/>
      <c r="N142" s="145"/>
      <c r="O142" s="145"/>
      <c r="P142" s="145"/>
      <c r="Q142" s="145"/>
      <c r="R142" s="145"/>
      <c r="S142" s="145"/>
      <c r="T142" s="145"/>
      <c r="U142" s="145"/>
      <c r="V142" s="145"/>
      <c r="W142" s="145"/>
      <c r="X142" s="145"/>
      <c r="Y142" s="145"/>
      <c r="Z142" s="145"/>
      <c r="AA142" s="145"/>
    </row>
    <row r="143" spans="3:27" ht="14.25">
      <c r="C143" s="145"/>
      <c r="D143" s="145"/>
      <c r="G143" s="145"/>
      <c r="H143" s="145"/>
      <c r="I143" s="145"/>
      <c r="J143" s="145"/>
      <c r="K143" s="145"/>
      <c r="L143" s="145"/>
      <c r="M143" s="145"/>
      <c r="N143" s="145"/>
      <c r="O143" s="145"/>
      <c r="P143" s="145"/>
      <c r="Q143" s="145"/>
      <c r="R143" s="145"/>
      <c r="S143" s="145"/>
      <c r="T143" s="145"/>
      <c r="U143" s="145"/>
      <c r="V143" s="145"/>
      <c r="W143" s="145"/>
      <c r="X143" s="145"/>
      <c r="Y143" s="145"/>
      <c r="Z143" s="145"/>
      <c r="AA143" s="145"/>
    </row>
    <row r="144" spans="3:27" ht="14.25">
      <c r="C144" s="145"/>
      <c r="D144" s="145"/>
      <c r="G144" s="145"/>
      <c r="H144" s="145"/>
      <c r="I144" s="145"/>
      <c r="J144" s="145"/>
      <c r="K144" s="145"/>
      <c r="L144" s="145"/>
      <c r="M144" s="145"/>
      <c r="N144" s="145"/>
      <c r="O144" s="145"/>
      <c r="P144" s="145"/>
      <c r="Q144" s="145"/>
      <c r="R144" s="145"/>
      <c r="S144" s="145"/>
      <c r="T144" s="145"/>
      <c r="U144" s="145"/>
      <c r="V144" s="145"/>
      <c r="W144" s="145"/>
      <c r="X144" s="145"/>
      <c r="Y144" s="145"/>
      <c r="Z144" s="145"/>
      <c r="AA144" s="145"/>
    </row>
    <row r="145" spans="3:27" ht="14.25">
      <c r="C145" s="145"/>
      <c r="D145" s="145"/>
      <c r="G145" s="145"/>
      <c r="H145" s="145"/>
      <c r="I145" s="145"/>
      <c r="J145" s="145"/>
      <c r="K145" s="145"/>
      <c r="L145" s="145"/>
      <c r="M145" s="145"/>
      <c r="N145" s="145"/>
      <c r="O145" s="145"/>
      <c r="P145" s="145"/>
      <c r="Q145" s="145"/>
      <c r="R145" s="145"/>
      <c r="S145" s="145"/>
      <c r="T145" s="145"/>
      <c r="U145" s="145"/>
      <c r="V145" s="145"/>
      <c r="W145" s="145"/>
      <c r="X145" s="145"/>
      <c r="Y145" s="145"/>
      <c r="Z145" s="145"/>
      <c r="AA145" s="145"/>
    </row>
    <row r="146" spans="3:27" ht="14.25">
      <c r="C146" s="145"/>
      <c r="D146" s="145"/>
      <c r="G146" s="145"/>
      <c r="H146" s="145"/>
      <c r="I146" s="145"/>
      <c r="J146" s="145"/>
      <c r="K146" s="145"/>
      <c r="L146" s="145"/>
      <c r="M146" s="145"/>
      <c r="N146" s="145"/>
      <c r="O146" s="145"/>
      <c r="P146" s="145"/>
      <c r="Q146" s="145"/>
      <c r="R146" s="145"/>
      <c r="S146" s="145"/>
      <c r="T146" s="145"/>
      <c r="U146" s="145"/>
      <c r="V146" s="145"/>
      <c r="W146" s="145"/>
      <c r="X146" s="145"/>
      <c r="Y146" s="145"/>
      <c r="Z146" s="145"/>
      <c r="AA146" s="145"/>
    </row>
    <row r="147" spans="3:27" ht="14.25">
      <c r="C147" s="145"/>
      <c r="D147" s="145"/>
      <c r="G147" s="145"/>
      <c r="H147" s="145"/>
      <c r="I147" s="145"/>
      <c r="J147" s="145"/>
      <c r="K147" s="145"/>
      <c r="L147" s="145"/>
      <c r="M147" s="145"/>
      <c r="N147" s="145"/>
      <c r="O147" s="145"/>
      <c r="P147" s="145"/>
      <c r="Q147" s="145"/>
      <c r="R147" s="145"/>
      <c r="S147" s="145"/>
      <c r="T147" s="145"/>
      <c r="U147" s="145"/>
      <c r="V147" s="145"/>
      <c r="W147" s="145"/>
      <c r="X147" s="145"/>
      <c r="Y147" s="145"/>
      <c r="Z147" s="145"/>
      <c r="AA147" s="145"/>
    </row>
    <row r="148" spans="3:27" ht="14.25">
      <c r="C148" s="145"/>
      <c r="D148" s="145"/>
      <c r="G148" s="145"/>
      <c r="H148" s="145"/>
      <c r="I148" s="145"/>
      <c r="J148" s="145"/>
      <c r="K148" s="145"/>
      <c r="L148" s="145"/>
      <c r="M148" s="145"/>
      <c r="N148" s="145"/>
      <c r="O148" s="145"/>
      <c r="P148" s="145"/>
      <c r="Q148" s="145"/>
      <c r="R148" s="145"/>
      <c r="S148" s="145"/>
      <c r="T148" s="145"/>
      <c r="U148" s="145"/>
      <c r="V148" s="145"/>
      <c r="W148" s="145"/>
      <c r="X148" s="145"/>
      <c r="Y148" s="145"/>
      <c r="Z148" s="145"/>
      <c r="AA148" s="145"/>
    </row>
    <row r="149" spans="3:27" ht="14.25">
      <c r="C149" s="145"/>
      <c r="D149" s="145"/>
      <c r="G149" s="145"/>
      <c r="H149" s="145"/>
      <c r="I149" s="145"/>
      <c r="J149" s="145"/>
      <c r="K149" s="145"/>
      <c r="L149" s="145"/>
      <c r="M149" s="145"/>
      <c r="N149" s="145"/>
      <c r="O149" s="145"/>
      <c r="P149" s="145"/>
      <c r="Q149" s="145"/>
      <c r="R149" s="145"/>
      <c r="S149" s="145"/>
      <c r="T149" s="145"/>
      <c r="U149" s="145"/>
      <c r="V149" s="145"/>
      <c r="W149" s="145"/>
      <c r="X149" s="145"/>
      <c r="Y149" s="145"/>
      <c r="Z149" s="145"/>
      <c r="AA149" s="145"/>
    </row>
    <row r="150" spans="3:27" ht="14.25">
      <c r="C150" s="145"/>
      <c r="D150" s="145"/>
      <c r="G150" s="145"/>
      <c r="H150" s="145"/>
      <c r="I150" s="145"/>
      <c r="J150" s="145"/>
      <c r="K150" s="145"/>
      <c r="L150" s="145"/>
      <c r="M150" s="145"/>
      <c r="N150" s="145"/>
      <c r="O150" s="145"/>
      <c r="P150" s="145"/>
      <c r="Q150" s="145"/>
      <c r="R150" s="145"/>
      <c r="S150" s="145"/>
      <c r="T150" s="145"/>
      <c r="U150" s="145"/>
      <c r="V150" s="145"/>
      <c r="W150" s="145"/>
      <c r="X150" s="145"/>
      <c r="Y150" s="145"/>
      <c r="Z150" s="145"/>
      <c r="AA150" s="145"/>
    </row>
    <row r="151" spans="3:27" ht="14.25">
      <c r="C151" s="145"/>
      <c r="D151" s="145"/>
      <c r="G151" s="145"/>
      <c r="H151" s="145"/>
      <c r="I151" s="145"/>
      <c r="J151" s="145"/>
      <c r="K151" s="145"/>
      <c r="L151" s="145"/>
      <c r="M151" s="145"/>
      <c r="N151" s="145"/>
      <c r="O151" s="145"/>
      <c r="P151" s="145"/>
      <c r="Q151" s="145"/>
      <c r="R151" s="145"/>
      <c r="S151" s="145"/>
      <c r="T151" s="145"/>
      <c r="U151" s="145"/>
      <c r="V151" s="145"/>
      <c r="W151" s="145"/>
      <c r="X151" s="145"/>
      <c r="Y151" s="145"/>
      <c r="Z151" s="145"/>
      <c r="AA151" s="145"/>
    </row>
    <row r="152" spans="3:27" ht="14.25">
      <c r="C152" s="145"/>
      <c r="D152" s="145"/>
      <c r="G152" s="145"/>
      <c r="H152" s="145"/>
      <c r="I152" s="145"/>
      <c r="J152" s="145"/>
      <c r="K152" s="145"/>
      <c r="L152" s="145"/>
      <c r="M152" s="145"/>
      <c r="N152" s="145"/>
      <c r="O152" s="145"/>
      <c r="P152" s="145"/>
      <c r="Q152" s="145"/>
      <c r="R152" s="145"/>
      <c r="S152" s="145"/>
      <c r="T152" s="145"/>
      <c r="U152" s="145"/>
      <c r="V152" s="145"/>
      <c r="W152" s="145"/>
      <c r="X152" s="145"/>
      <c r="Y152" s="145"/>
      <c r="Z152" s="145"/>
      <c r="AA152" s="145"/>
    </row>
    <row r="153" spans="3:27" ht="14.25">
      <c r="C153" s="145"/>
      <c r="D153" s="145"/>
      <c r="G153" s="145"/>
      <c r="H153" s="145"/>
      <c r="I153" s="145"/>
      <c r="J153" s="145"/>
      <c r="K153" s="145"/>
      <c r="L153" s="145"/>
      <c r="M153" s="145"/>
      <c r="N153" s="145"/>
      <c r="O153" s="145"/>
      <c r="P153" s="145"/>
      <c r="Q153" s="145"/>
      <c r="R153" s="145"/>
      <c r="S153" s="145"/>
      <c r="T153" s="145"/>
      <c r="U153" s="145"/>
      <c r="V153" s="145"/>
      <c r="W153" s="145"/>
      <c r="X153" s="145"/>
      <c r="Y153" s="145"/>
      <c r="Z153" s="145"/>
      <c r="AA153" s="145"/>
    </row>
    <row r="154" spans="3:27" ht="14.25">
      <c r="C154" s="145"/>
      <c r="D154" s="145"/>
      <c r="G154" s="145"/>
      <c r="H154" s="145"/>
      <c r="I154" s="145"/>
      <c r="J154" s="145"/>
      <c r="K154" s="145"/>
      <c r="L154" s="145"/>
      <c r="M154" s="145"/>
      <c r="N154" s="145"/>
      <c r="O154" s="145"/>
      <c r="P154" s="145"/>
      <c r="Q154" s="145"/>
      <c r="R154" s="145"/>
      <c r="S154" s="145"/>
      <c r="T154" s="145"/>
      <c r="U154" s="145"/>
      <c r="V154" s="145"/>
      <c r="W154" s="145"/>
      <c r="X154" s="145"/>
      <c r="Y154" s="145"/>
      <c r="Z154" s="145"/>
      <c r="AA154" s="145"/>
    </row>
    <row r="155" spans="3:27" ht="14.25">
      <c r="C155" s="145"/>
      <c r="D155" s="145"/>
      <c r="G155" s="145"/>
      <c r="H155" s="145"/>
      <c r="I155" s="145"/>
      <c r="J155" s="145"/>
      <c r="K155" s="145"/>
      <c r="L155" s="145"/>
      <c r="M155" s="145"/>
      <c r="N155" s="145"/>
      <c r="O155" s="145"/>
      <c r="P155" s="145"/>
      <c r="Q155" s="145"/>
      <c r="R155" s="145"/>
      <c r="S155" s="145"/>
      <c r="T155" s="145"/>
      <c r="U155" s="145"/>
      <c r="V155" s="145"/>
      <c r="W155" s="145"/>
      <c r="X155" s="145"/>
      <c r="Y155" s="145"/>
      <c r="Z155" s="145"/>
      <c r="AA155" s="145"/>
    </row>
    <row r="156" spans="3:27" ht="14.25">
      <c r="C156" s="145"/>
      <c r="D156" s="145"/>
      <c r="G156" s="145"/>
      <c r="H156" s="145"/>
      <c r="I156" s="145"/>
      <c r="J156" s="145"/>
      <c r="K156" s="145"/>
      <c r="L156" s="145"/>
      <c r="M156" s="145"/>
      <c r="N156" s="145"/>
      <c r="O156" s="145"/>
      <c r="P156" s="145"/>
      <c r="Q156" s="145"/>
      <c r="R156" s="145"/>
      <c r="S156" s="145"/>
      <c r="T156" s="145"/>
      <c r="U156" s="145"/>
      <c r="V156" s="145"/>
      <c r="W156" s="145"/>
      <c r="X156" s="145"/>
      <c r="Y156" s="145"/>
      <c r="Z156" s="145"/>
      <c r="AA156" s="145"/>
    </row>
    <row r="157" spans="3:27" ht="14.25">
      <c r="C157" s="145"/>
      <c r="D157" s="145"/>
      <c r="G157" s="145"/>
      <c r="H157" s="145"/>
      <c r="I157" s="145"/>
      <c r="J157" s="145"/>
      <c r="K157" s="145"/>
      <c r="L157" s="145"/>
      <c r="M157" s="145"/>
      <c r="N157" s="145"/>
      <c r="O157" s="145"/>
      <c r="P157" s="145"/>
      <c r="Q157" s="145"/>
      <c r="R157" s="145"/>
      <c r="S157" s="145"/>
      <c r="T157" s="145"/>
      <c r="U157" s="145"/>
      <c r="V157" s="145"/>
      <c r="W157" s="145"/>
      <c r="X157" s="145"/>
      <c r="Y157" s="145"/>
      <c r="Z157" s="145"/>
      <c r="AA157" s="145"/>
    </row>
    <row r="158" spans="3:27" ht="14.25">
      <c r="C158" s="145"/>
      <c r="D158" s="145"/>
      <c r="G158" s="145"/>
      <c r="H158" s="145"/>
      <c r="I158" s="145"/>
      <c r="J158" s="145"/>
      <c r="K158" s="145"/>
      <c r="L158" s="145"/>
      <c r="M158" s="145"/>
      <c r="N158" s="145"/>
      <c r="O158" s="145"/>
      <c r="P158" s="145"/>
      <c r="Q158" s="145"/>
      <c r="R158" s="145"/>
      <c r="S158" s="145"/>
      <c r="T158" s="145"/>
      <c r="U158" s="145"/>
      <c r="V158" s="145"/>
      <c r="W158" s="145"/>
      <c r="X158" s="145"/>
      <c r="Y158" s="145"/>
      <c r="Z158" s="145"/>
      <c r="AA158" s="145"/>
    </row>
    <row r="159" spans="3:27" ht="14.25">
      <c r="C159" s="145"/>
      <c r="D159" s="145"/>
      <c r="G159" s="145"/>
      <c r="H159" s="145"/>
      <c r="I159" s="145"/>
      <c r="J159" s="145"/>
      <c r="K159" s="145"/>
      <c r="L159" s="145"/>
      <c r="M159" s="145"/>
      <c r="N159" s="145"/>
      <c r="O159" s="145"/>
      <c r="P159" s="145"/>
      <c r="Q159" s="145"/>
      <c r="R159" s="145"/>
      <c r="S159" s="145"/>
      <c r="T159" s="145"/>
      <c r="U159" s="145"/>
      <c r="V159" s="145"/>
      <c r="W159" s="145"/>
      <c r="X159" s="145"/>
      <c r="Y159" s="145"/>
      <c r="Z159" s="145"/>
      <c r="AA159" s="145"/>
    </row>
    <row r="160" spans="3:27" ht="14.25">
      <c r="C160" s="145"/>
      <c r="D160" s="145"/>
      <c r="G160" s="145"/>
      <c r="H160" s="145"/>
      <c r="I160" s="145"/>
      <c r="J160" s="145"/>
      <c r="K160" s="145"/>
      <c r="L160" s="145"/>
      <c r="M160" s="145"/>
      <c r="N160" s="145"/>
      <c r="O160" s="145"/>
      <c r="P160" s="145"/>
      <c r="Q160" s="145"/>
      <c r="R160" s="145"/>
      <c r="S160" s="145"/>
      <c r="T160" s="145"/>
      <c r="U160" s="145"/>
      <c r="V160" s="145"/>
      <c r="W160" s="145"/>
      <c r="X160" s="145"/>
      <c r="Y160" s="145"/>
      <c r="Z160" s="145"/>
      <c r="AA160" s="145"/>
    </row>
    <row r="161" spans="3:27" ht="14.25">
      <c r="C161" s="145"/>
      <c r="D161" s="145"/>
      <c r="G161" s="145"/>
      <c r="H161" s="145"/>
      <c r="I161" s="145"/>
      <c r="J161" s="145"/>
      <c r="K161" s="145"/>
      <c r="L161" s="145"/>
      <c r="M161" s="145"/>
      <c r="N161" s="145"/>
      <c r="O161" s="145"/>
      <c r="P161" s="145"/>
      <c r="Q161" s="145"/>
      <c r="R161" s="145"/>
      <c r="S161" s="145"/>
      <c r="T161" s="145"/>
      <c r="U161" s="145"/>
      <c r="V161" s="145"/>
      <c r="W161" s="145"/>
      <c r="X161" s="145"/>
      <c r="Y161" s="145"/>
      <c r="Z161" s="145"/>
      <c r="AA161" s="145"/>
    </row>
    <row r="162" spans="3:27" ht="14.25">
      <c r="C162" s="145"/>
      <c r="D162" s="145"/>
      <c r="G162" s="145"/>
      <c r="H162" s="145"/>
      <c r="I162" s="145"/>
      <c r="J162" s="145"/>
      <c r="K162" s="145"/>
      <c r="L162" s="145"/>
      <c r="M162" s="145"/>
      <c r="N162" s="145"/>
      <c r="O162" s="145"/>
      <c r="P162" s="145"/>
      <c r="Q162" s="145"/>
      <c r="R162" s="145"/>
      <c r="S162" s="145"/>
      <c r="T162" s="145"/>
      <c r="U162" s="145"/>
      <c r="V162" s="145"/>
      <c r="W162" s="145"/>
      <c r="X162" s="145"/>
      <c r="Y162" s="145"/>
      <c r="Z162" s="145"/>
      <c r="AA162" s="145"/>
    </row>
    <row r="163" spans="3:27" ht="14.25">
      <c r="C163" s="145"/>
      <c r="D163" s="145"/>
      <c r="G163" s="145"/>
      <c r="H163" s="145"/>
      <c r="I163" s="145"/>
      <c r="J163" s="145"/>
      <c r="K163" s="145"/>
      <c r="L163" s="145"/>
      <c r="M163" s="145"/>
      <c r="N163" s="145"/>
      <c r="O163" s="145"/>
      <c r="P163" s="145"/>
      <c r="Q163" s="145"/>
      <c r="R163" s="145"/>
      <c r="S163" s="145"/>
      <c r="T163" s="145"/>
      <c r="U163" s="145"/>
      <c r="V163" s="145"/>
      <c r="W163" s="145"/>
      <c r="X163" s="145"/>
      <c r="Y163" s="145"/>
      <c r="Z163" s="145"/>
      <c r="AA163" s="145"/>
    </row>
    <row r="164" spans="3:27" ht="14.25">
      <c r="C164" s="145"/>
      <c r="D164" s="145"/>
      <c r="G164" s="145"/>
      <c r="H164" s="145"/>
      <c r="I164" s="145"/>
      <c r="J164" s="145"/>
      <c r="K164" s="145"/>
      <c r="L164" s="145"/>
      <c r="M164" s="145"/>
      <c r="N164" s="145"/>
      <c r="O164" s="145"/>
      <c r="P164" s="145"/>
      <c r="Q164" s="145"/>
      <c r="R164" s="145"/>
      <c r="S164" s="145"/>
      <c r="T164" s="145"/>
      <c r="U164" s="145"/>
      <c r="V164" s="145"/>
      <c r="W164" s="145"/>
      <c r="X164" s="145"/>
      <c r="Y164" s="145"/>
      <c r="Z164" s="145"/>
      <c r="AA164" s="145"/>
    </row>
    <row r="165" spans="3:27" ht="14.25">
      <c r="C165" s="145"/>
      <c r="D165" s="145"/>
      <c r="G165" s="145"/>
      <c r="H165" s="145"/>
      <c r="I165" s="145"/>
      <c r="J165" s="145"/>
      <c r="K165" s="145"/>
      <c r="L165" s="145"/>
      <c r="M165" s="145"/>
      <c r="N165" s="145"/>
      <c r="O165" s="145"/>
      <c r="P165" s="145"/>
      <c r="Q165" s="145"/>
      <c r="R165" s="145"/>
      <c r="S165" s="145"/>
      <c r="T165" s="145"/>
      <c r="U165" s="145"/>
      <c r="V165" s="145"/>
      <c r="W165" s="145"/>
      <c r="X165" s="145"/>
      <c r="Y165" s="145"/>
      <c r="Z165" s="145"/>
      <c r="AA165" s="145"/>
    </row>
    <row r="166" spans="3:27" ht="14.25">
      <c r="C166" s="145"/>
      <c r="D166" s="145"/>
      <c r="G166" s="145"/>
      <c r="H166" s="145"/>
      <c r="I166" s="145"/>
      <c r="J166" s="145"/>
      <c r="K166" s="145"/>
      <c r="L166" s="145"/>
      <c r="M166" s="145"/>
      <c r="N166" s="145"/>
      <c r="O166" s="145"/>
      <c r="P166" s="145"/>
      <c r="Q166" s="145"/>
      <c r="R166" s="145"/>
      <c r="S166" s="145"/>
      <c r="T166" s="145"/>
      <c r="U166" s="145"/>
      <c r="V166" s="145"/>
      <c r="W166" s="145"/>
      <c r="X166" s="145"/>
      <c r="Y166" s="145"/>
      <c r="Z166" s="145"/>
      <c r="AA166" s="145"/>
    </row>
    <row r="167" spans="3:27" ht="14.25">
      <c r="C167" s="145"/>
      <c r="D167" s="145"/>
      <c r="G167" s="145"/>
      <c r="H167" s="145"/>
      <c r="I167" s="145"/>
      <c r="J167" s="145"/>
      <c r="K167" s="145"/>
      <c r="L167" s="145"/>
      <c r="M167" s="145"/>
      <c r="N167" s="145"/>
      <c r="O167" s="145"/>
      <c r="P167" s="145"/>
      <c r="Q167" s="145"/>
      <c r="R167" s="145"/>
      <c r="S167" s="145"/>
      <c r="T167" s="145"/>
      <c r="U167" s="145"/>
      <c r="V167" s="145"/>
      <c r="W167" s="145"/>
      <c r="X167" s="145"/>
      <c r="Y167" s="145"/>
      <c r="Z167" s="145"/>
      <c r="AA167" s="145"/>
    </row>
    <row r="168" spans="3:27" ht="14.25">
      <c r="C168" s="145"/>
      <c r="D168" s="145"/>
      <c r="G168" s="145"/>
      <c r="H168" s="145"/>
      <c r="I168" s="145"/>
      <c r="J168" s="145"/>
      <c r="K168" s="145"/>
      <c r="L168" s="145"/>
      <c r="M168" s="145"/>
      <c r="N168" s="145"/>
      <c r="O168" s="145"/>
      <c r="P168" s="145"/>
      <c r="Q168" s="145"/>
      <c r="R168" s="145"/>
      <c r="S168" s="145"/>
      <c r="T168" s="145"/>
      <c r="U168" s="145"/>
      <c r="V168" s="145"/>
      <c r="W168" s="145"/>
      <c r="X168" s="145"/>
      <c r="Y168" s="145"/>
      <c r="Z168" s="145"/>
      <c r="AA168" s="145"/>
    </row>
    <row r="169" spans="3:27" ht="14.25">
      <c r="C169" s="145"/>
      <c r="D169" s="145"/>
      <c r="G169" s="145"/>
      <c r="H169" s="145"/>
      <c r="I169" s="145"/>
      <c r="J169" s="145"/>
      <c r="K169" s="145"/>
      <c r="L169" s="145"/>
      <c r="M169" s="145"/>
      <c r="N169" s="145"/>
      <c r="O169" s="145"/>
      <c r="P169" s="145"/>
      <c r="Q169" s="145"/>
      <c r="R169" s="145"/>
      <c r="S169" s="145"/>
      <c r="T169" s="145"/>
      <c r="U169" s="145"/>
      <c r="V169" s="145"/>
      <c r="W169" s="145"/>
      <c r="X169" s="145"/>
      <c r="Y169" s="145"/>
      <c r="Z169" s="145"/>
      <c r="AA169" s="145"/>
    </row>
    <row r="170" spans="3:27" ht="14.25">
      <c r="C170" s="145"/>
      <c r="D170" s="145"/>
      <c r="G170" s="145"/>
      <c r="H170" s="145"/>
      <c r="I170" s="145"/>
      <c r="J170" s="145"/>
      <c r="K170" s="145"/>
      <c r="L170" s="145"/>
      <c r="M170" s="145"/>
      <c r="N170" s="145"/>
      <c r="O170" s="145"/>
      <c r="P170" s="145"/>
      <c r="Q170" s="145"/>
      <c r="R170" s="145"/>
      <c r="S170" s="145"/>
      <c r="T170" s="145"/>
      <c r="U170" s="145"/>
      <c r="V170" s="145"/>
      <c r="W170" s="145"/>
      <c r="X170" s="145"/>
      <c r="Y170" s="145"/>
      <c r="Z170" s="145"/>
      <c r="AA170" s="145"/>
    </row>
    <row r="171" spans="3:27" ht="14.25">
      <c r="C171" s="145"/>
      <c r="D171" s="145"/>
      <c r="G171" s="145"/>
      <c r="H171" s="145"/>
      <c r="I171" s="145"/>
      <c r="J171" s="145"/>
      <c r="K171" s="145"/>
      <c r="L171" s="145"/>
      <c r="M171" s="145"/>
      <c r="N171" s="145"/>
      <c r="O171" s="145"/>
      <c r="P171" s="145"/>
      <c r="Q171" s="145"/>
      <c r="R171" s="145"/>
      <c r="S171" s="145"/>
      <c r="T171" s="145"/>
      <c r="U171" s="145"/>
      <c r="V171" s="145"/>
      <c r="W171" s="145"/>
      <c r="X171" s="145"/>
      <c r="Y171" s="145"/>
      <c r="Z171" s="145"/>
      <c r="AA171" s="145"/>
    </row>
    <row r="172" spans="3:27" ht="14.25">
      <c r="C172" s="145"/>
      <c r="D172" s="145"/>
      <c r="G172" s="145"/>
      <c r="H172" s="145"/>
      <c r="I172" s="145"/>
      <c r="J172" s="145"/>
      <c r="K172" s="145"/>
      <c r="L172" s="145"/>
      <c r="M172" s="145"/>
      <c r="N172" s="145"/>
      <c r="O172" s="145"/>
      <c r="P172" s="145"/>
      <c r="Q172" s="145"/>
      <c r="R172" s="145"/>
      <c r="S172" s="145"/>
      <c r="T172" s="145"/>
      <c r="U172" s="145"/>
      <c r="V172" s="145"/>
      <c r="W172" s="145"/>
      <c r="X172" s="145"/>
      <c r="Y172" s="145"/>
      <c r="Z172" s="145"/>
      <c r="AA172" s="145"/>
    </row>
    <row r="173" spans="3:27" ht="14.25">
      <c r="C173" s="145"/>
      <c r="D173" s="145"/>
      <c r="G173" s="145"/>
      <c r="H173" s="145"/>
      <c r="I173" s="145"/>
      <c r="J173" s="145"/>
      <c r="K173" s="145"/>
      <c r="L173" s="145"/>
      <c r="M173" s="145"/>
      <c r="N173" s="145"/>
      <c r="O173" s="145"/>
      <c r="P173" s="145"/>
      <c r="Q173" s="145"/>
      <c r="R173" s="145"/>
      <c r="S173" s="145"/>
      <c r="T173" s="145"/>
      <c r="U173" s="145"/>
      <c r="V173" s="145"/>
      <c r="W173" s="145"/>
      <c r="X173" s="145"/>
      <c r="Y173" s="145"/>
      <c r="Z173" s="145"/>
      <c r="AA173" s="145"/>
    </row>
    <row r="174" spans="3:27" ht="14.25">
      <c r="C174" s="145"/>
      <c r="D174" s="145"/>
      <c r="G174" s="145"/>
      <c r="H174" s="145"/>
      <c r="I174" s="145"/>
      <c r="J174" s="145"/>
      <c r="K174" s="145"/>
      <c r="L174" s="145"/>
      <c r="M174" s="145"/>
      <c r="N174" s="145"/>
      <c r="O174" s="145"/>
      <c r="P174" s="145"/>
      <c r="Q174" s="145"/>
      <c r="R174" s="145"/>
      <c r="S174" s="145"/>
      <c r="T174" s="145"/>
      <c r="U174" s="145"/>
      <c r="V174" s="145"/>
      <c r="W174" s="145"/>
      <c r="X174" s="145"/>
      <c r="Y174" s="145"/>
      <c r="Z174" s="145"/>
      <c r="AA174" s="145"/>
    </row>
    <row r="175" spans="3:27" ht="14.25">
      <c r="C175" s="145"/>
      <c r="D175" s="145"/>
      <c r="G175" s="145"/>
      <c r="H175" s="145"/>
      <c r="I175" s="145"/>
      <c r="J175" s="145"/>
      <c r="K175" s="145"/>
      <c r="L175" s="145"/>
      <c r="M175" s="145"/>
      <c r="N175" s="145"/>
      <c r="O175" s="145"/>
      <c r="P175" s="145"/>
      <c r="Q175" s="145"/>
      <c r="R175" s="145"/>
      <c r="S175" s="145"/>
      <c r="T175" s="145"/>
      <c r="U175" s="145"/>
      <c r="V175" s="145"/>
      <c r="W175" s="145"/>
      <c r="X175" s="145"/>
      <c r="Y175" s="145"/>
      <c r="Z175" s="145"/>
      <c r="AA175" s="145"/>
    </row>
    <row r="176" spans="3:27" ht="14.25">
      <c r="C176" s="145"/>
      <c r="D176" s="145"/>
      <c r="G176" s="145"/>
      <c r="H176" s="145"/>
      <c r="I176" s="145"/>
      <c r="J176" s="145"/>
      <c r="K176" s="145"/>
      <c r="L176" s="145"/>
      <c r="M176" s="145"/>
      <c r="N176" s="145"/>
      <c r="O176" s="145"/>
      <c r="P176" s="145"/>
      <c r="Q176" s="145"/>
      <c r="R176" s="145"/>
      <c r="S176" s="145"/>
      <c r="T176" s="145"/>
      <c r="U176" s="145"/>
      <c r="V176" s="145"/>
      <c r="W176" s="145"/>
      <c r="X176" s="145"/>
      <c r="Y176" s="145"/>
      <c r="Z176" s="145"/>
      <c r="AA176" s="145"/>
    </row>
    <row r="177" spans="3:27" ht="14.25">
      <c r="C177" s="145"/>
      <c r="D177" s="145"/>
      <c r="G177" s="145"/>
      <c r="H177" s="145"/>
      <c r="I177" s="145"/>
      <c r="J177" s="145"/>
      <c r="K177" s="145"/>
      <c r="L177" s="145"/>
      <c r="M177" s="145"/>
      <c r="N177" s="145"/>
      <c r="O177" s="145"/>
      <c r="P177" s="145"/>
      <c r="Q177" s="145"/>
      <c r="R177" s="145"/>
      <c r="S177" s="145"/>
      <c r="T177" s="145"/>
      <c r="U177" s="145"/>
      <c r="V177" s="145"/>
      <c r="W177" s="145"/>
      <c r="X177" s="145"/>
      <c r="Y177" s="145"/>
      <c r="Z177" s="145"/>
      <c r="AA177" s="145"/>
    </row>
    <row r="178" spans="3:27" ht="14.25">
      <c r="C178" s="145"/>
      <c r="D178" s="145"/>
      <c r="G178" s="145"/>
      <c r="H178" s="145"/>
      <c r="I178" s="145"/>
      <c r="J178" s="145"/>
      <c r="K178" s="145"/>
      <c r="L178" s="145"/>
      <c r="M178" s="145"/>
      <c r="N178" s="145"/>
      <c r="O178" s="145"/>
      <c r="P178" s="145"/>
      <c r="Q178" s="145"/>
      <c r="R178" s="145"/>
      <c r="S178" s="145"/>
      <c r="T178" s="145"/>
      <c r="U178" s="145"/>
      <c r="V178" s="145"/>
      <c r="W178" s="145"/>
      <c r="X178" s="145"/>
      <c r="Y178" s="145"/>
      <c r="Z178" s="145"/>
      <c r="AA178" s="145"/>
    </row>
    <row r="179" spans="3:27" ht="14.25">
      <c r="C179" s="145"/>
      <c r="D179" s="145"/>
      <c r="G179" s="145"/>
      <c r="H179" s="145"/>
      <c r="I179" s="145"/>
      <c r="J179" s="145"/>
      <c r="K179" s="145"/>
      <c r="L179" s="145"/>
      <c r="M179" s="145"/>
      <c r="N179" s="145"/>
      <c r="O179" s="145"/>
      <c r="P179" s="145"/>
      <c r="Q179" s="145"/>
      <c r="R179" s="145"/>
      <c r="S179" s="145"/>
      <c r="T179" s="145"/>
      <c r="U179" s="145"/>
      <c r="V179" s="145"/>
      <c r="W179" s="145"/>
      <c r="X179" s="145"/>
      <c r="Y179" s="145"/>
      <c r="Z179" s="145"/>
      <c r="AA179" s="145"/>
    </row>
    <row r="180" spans="3:27" ht="14.25">
      <c r="C180" s="145"/>
      <c r="D180" s="145"/>
      <c r="G180" s="145"/>
      <c r="H180" s="145"/>
      <c r="I180" s="145"/>
      <c r="J180" s="145"/>
      <c r="K180" s="145"/>
      <c r="L180" s="145"/>
      <c r="M180" s="145"/>
      <c r="N180" s="145"/>
      <c r="O180" s="145"/>
      <c r="P180" s="145"/>
      <c r="Q180" s="145"/>
      <c r="R180" s="145"/>
      <c r="S180" s="145"/>
      <c r="T180" s="145"/>
      <c r="U180" s="145"/>
      <c r="V180" s="145"/>
      <c r="W180" s="145"/>
      <c r="X180" s="145"/>
      <c r="Y180" s="145"/>
      <c r="Z180" s="145"/>
      <c r="AA180" s="145"/>
    </row>
    <row r="181" spans="3:27" ht="14.25">
      <c r="C181" s="145"/>
      <c r="D181" s="145"/>
      <c r="G181" s="145"/>
      <c r="H181" s="145"/>
      <c r="I181" s="145"/>
      <c r="J181" s="145"/>
      <c r="K181" s="145"/>
      <c r="L181" s="145"/>
      <c r="M181" s="145"/>
      <c r="N181" s="145"/>
      <c r="O181" s="145"/>
      <c r="P181" s="145"/>
      <c r="Q181" s="145"/>
      <c r="R181" s="145"/>
      <c r="S181" s="145"/>
      <c r="T181" s="145"/>
      <c r="U181" s="145"/>
      <c r="V181" s="145"/>
      <c r="W181" s="145"/>
      <c r="X181" s="145"/>
      <c r="Y181" s="145"/>
      <c r="Z181" s="145"/>
      <c r="AA181" s="145"/>
    </row>
    <row r="182" spans="3:27" ht="14.25">
      <c r="C182" s="145"/>
      <c r="D182" s="145"/>
      <c r="G182" s="145"/>
      <c r="H182" s="145"/>
      <c r="I182" s="145"/>
      <c r="J182" s="145"/>
      <c r="K182" s="145"/>
      <c r="L182" s="145"/>
      <c r="M182" s="145"/>
      <c r="N182" s="145"/>
      <c r="O182" s="145"/>
      <c r="P182" s="145"/>
      <c r="Q182" s="145"/>
      <c r="R182" s="145"/>
      <c r="S182" s="145"/>
      <c r="T182" s="145"/>
      <c r="U182" s="145"/>
      <c r="V182" s="145"/>
      <c r="W182" s="145"/>
      <c r="X182" s="145"/>
      <c r="Y182" s="145"/>
      <c r="Z182" s="145"/>
      <c r="AA182" s="145"/>
    </row>
    <row r="183" spans="3:27" ht="14.25">
      <c r="C183" s="145"/>
      <c r="D183" s="145"/>
      <c r="G183" s="145"/>
      <c r="H183" s="145"/>
      <c r="I183" s="145"/>
      <c r="J183" s="145"/>
      <c r="K183" s="145"/>
      <c r="L183" s="145"/>
      <c r="M183" s="145"/>
      <c r="N183" s="145"/>
      <c r="O183" s="145"/>
      <c r="P183" s="145"/>
      <c r="Q183" s="145"/>
      <c r="R183" s="145"/>
      <c r="S183" s="145"/>
      <c r="T183" s="145"/>
      <c r="U183" s="145"/>
      <c r="V183" s="145"/>
      <c r="W183" s="145"/>
      <c r="X183" s="145"/>
      <c r="Y183" s="145"/>
      <c r="Z183" s="145"/>
      <c r="AA183" s="145"/>
    </row>
    <row r="184" spans="3:27" ht="14.25">
      <c r="C184" s="145"/>
      <c r="D184" s="145"/>
      <c r="G184" s="145"/>
      <c r="H184" s="145"/>
      <c r="I184" s="145"/>
      <c r="J184" s="145"/>
      <c r="K184" s="145"/>
      <c r="L184" s="145"/>
      <c r="M184" s="145"/>
      <c r="N184" s="145"/>
      <c r="O184" s="145"/>
      <c r="P184" s="145"/>
      <c r="Q184" s="145"/>
      <c r="R184" s="145"/>
      <c r="S184" s="145"/>
      <c r="T184" s="145"/>
      <c r="U184" s="145"/>
      <c r="V184" s="145"/>
      <c r="W184" s="145"/>
      <c r="X184" s="145"/>
      <c r="Y184" s="145"/>
      <c r="Z184" s="145"/>
      <c r="AA184" s="145"/>
    </row>
    <row r="185" spans="3:27" ht="14.25">
      <c r="C185" s="145"/>
      <c r="D185" s="145"/>
      <c r="G185" s="145"/>
      <c r="H185" s="145"/>
      <c r="I185" s="145"/>
      <c r="J185" s="145"/>
      <c r="K185" s="145"/>
      <c r="L185" s="145"/>
      <c r="M185" s="145"/>
      <c r="N185" s="145"/>
      <c r="O185" s="145"/>
      <c r="P185" s="145"/>
      <c r="Q185" s="145"/>
      <c r="R185" s="145"/>
      <c r="S185" s="145"/>
      <c r="T185" s="145"/>
      <c r="U185" s="145"/>
      <c r="V185" s="145"/>
      <c r="W185" s="145"/>
      <c r="X185" s="145"/>
      <c r="Y185" s="145"/>
      <c r="Z185" s="145"/>
      <c r="AA185" s="145"/>
    </row>
    <row r="186" spans="3:27" ht="14.25">
      <c r="C186" s="145"/>
      <c r="D186" s="145"/>
      <c r="G186" s="145"/>
      <c r="H186" s="145"/>
      <c r="I186" s="145"/>
      <c r="J186" s="145"/>
      <c r="K186" s="145"/>
      <c r="L186" s="145"/>
      <c r="M186" s="145"/>
      <c r="N186" s="145"/>
      <c r="O186" s="145"/>
      <c r="P186" s="145"/>
      <c r="Q186" s="145"/>
      <c r="R186" s="145"/>
      <c r="S186" s="145"/>
      <c r="T186" s="145"/>
      <c r="U186" s="145"/>
      <c r="V186" s="145"/>
      <c r="W186" s="145"/>
      <c r="X186" s="145"/>
      <c r="Y186" s="145"/>
      <c r="Z186" s="145"/>
      <c r="AA186" s="145"/>
    </row>
    <row r="187" spans="3:27" ht="14.25">
      <c r="C187" s="145"/>
      <c r="D187" s="145"/>
      <c r="G187" s="145"/>
      <c r="H187" s="145"/>
      <c r="I187" s="145"/>
      <c r="J187" s="145"/>
      <c r="K187" s="145"/>
      <c r="L187" s="145"/>
      <c r="M187" s="145"/>
      <c r="N187" s="145"/>
      <c r="O187" s="145"/>
      <c r="P187" s="145"/>
      <c r="Q187" s="145"/>
      <c r="R187" s="145"/>
      <c r="S187" s="145"/>
      <c r="T187" s="145"/>
      <c r="U187" s="145"/>
      <c r="V187" s="145"/>
      <c r="W187" s="145"/>
      <c r="X187" s="145"/>
      <c r="Y187" s="145"/>
      <c r="Z187" s="145"/>
      <c r="AA187" s="145"/>
    </row>
    <row r="188" spans="3:27" ht="14.25">
      <c r="C188" s="145"/>
      <c r="D188" s="145"/>
      <c r="G188" s="145"/>
      <c r="H188" s="145"/>
      <c r="I188" s="145"/>
      <c r="J188" s="145"/>
      <c r="K188" s="145"/>
      <c r="L188" s="145"/>
      <c r="M188" s="145"/>
      <c r="N188" s="145"/>
      <c r="O188" s="145"/>
      <c r="P188" s="145"/>
      <c r="Q188" s="145"/>
      <c r="R188" s="145"/>
      <c r="S188" s="145"/>
      <c r="T188" s="145"/>
      <c r="U188" s="145"/>
      <c r="V188" s="145"/>
      <c r="W188" s="145"/>
      <c r="X188" s="145"/>
      <c r="Y188" s="145"/>
      <c r="Z188" s="145"/>
      <c r="AA188" s="145"/>
    </row>
    <row r="189" spans="3:27" ht="14.25">
      <c r="C189" s="145"/>
      <c r="D189" s="145"/>
      <c r="G189" s="145"/>
      <c r="H189" s="145"/>
      <c r="I189" s="145"/>
      <c r="J189" s="145"/>
      <c r="K189" s="145"/>
      <c r="L189" s="145"/>
      <c r="M189" s="145"/>
      <c r="N189" s="145"/>
      <c r="O189" s="145"/>
      <c r="P189" s="145"/>
      <c r="Q189" s="145"/>
      <c r="R189" s="145"/>
      <c r="S189" s="145"/>
      <c r="T189" s="145"/>
      <c r="U189" s="145"/>
      <c r="V189" s="145"/>
      <c r="W189" s="145"/>
      <c r="X189" s="145"/>
      <c r="Y189" s="145"/>
      <c r="Z189" s="145"/>
      <c r="AA189" s="145"/>
    </row>
    <row r="190" spans="3:27" ht="14.25">
      <c r="C190" s="145"/>
      <c r="D190" s="145"/>
      <c r="G190" s="145"/>
      <c r="H190" s="145"/>
      <c r="I190" s="145"/>
      <c r="J190" s="145"/>
      <c r="K190" s="145"/>
      <c r="L190" s="145"/>
      <c r="M190" s="145"/>
      <c r="N190" s="145"/>
      <c r="O190" s="145"/>
      <c r="P190" s="145"/>
      <c r="Q190" s="145"/>
      <c r="R190" s="145"/>
      <c r="S190" s="145"/>
      <c r="T190" s="145"/>
      <c r="U190" s="145"/>
      <c r="V190" s="145"/>
      <c r="W190" s="145"/>
      <c r="X190" s="145"/>
      <c r="Y190" s="145"/>
      <c r="Z190" s="145"/>
      <c r="AA190" s="145"/>
    </row>
    <row r="191" spans="3:27" ht="14.25">
      <c r="C191" s="145"/>
      <c r="D191" s="145"/>
      <c r="G191" s="145"/>
      <c r="H191" s="145"/>
      <c r="I191" s="145"/>
      <c r="J191" s="145"/>
      <c r="K191" s="145"/>
      <c r="L191" s="145"/>
      <c r="M191" s="145"/>
      <c r="N191" s="145"/>
      <c r="O191" s="145"/>
      <c r="P191" s="145"/>
      <c r="Q191" s="145"/>
      <c r="R191" s="145"/>
      <c r="S191" s="145"/>
      <c r="T191" s="145"/>
      <c r="U191" s="145"/>
      <c r="V191" s="145"/>
      <c r="W191" s="145"/>
      <c r="X191" s="145"/>
      <c r="Y191" s="145"/>
      <c r="Z191" s="145"/>
      <c r="AA191" s="145"/>
    </row>
    <row r="192" spans="3:27" ht="14.25">
      <c r="C192" s="145"/>
      <c r="D192" s="145"/>
      <c r="G192" s="145"/>
      <c r="H192" s="145"/>
      <c r="I192" s="145"/>
      <c r="J192" s="145"/>
      <c r="K192" s="145"/>
      <c r="L192" s="145"/>
      <c r="M192" s="145"/>
      <c r="N192" s="145"/>
      <c r="O192" s="145"/>
      <c r="P192" s="145"/>
      <c r="Q192" s="145"/>
      <c r="R192" s="145"/>
      <c r="S192" s="145"/>
      <c r="T192" s="145"/>
      <c r="U192" s="145"/>
      <c r="V192" s="145"/>
      <c r="W192" s="145"/>
      <c r="X192" s="145"/>
      <c r="Y192" s="145"/>
      <c r="Z192" s="145"/>
      <c r="AA192" s="145"/>
    </row>
    <row r="193" spans="3:27" ht="14.25">
      <c r="C193" s="145"/>
      <c r="D193" s="145"/>
      <c r="G193" s="145"/>
      <c r="H193" s="145"/>
      <c r="I193" s="145"/>
      <c r="J193" s="145"/>
      <c r="K193" s="145"/>
      <c r="L193" s="145"/>
      <c r="M193" s="145"/>
      <c r="N193" s="145"/>
      <c r="O193" s="145"/>
      <c r="P193" s="145"/>
      <c r="Q193" s="145"/>
      <c r="R193" s="145"/>
      <c r="S193" s="145"/>
      <c r="T193" s="145"/>
      <c r="U193" s="145"/>
      <c r="V193" s="145"/>
      <c r="W193" s="145"/>
      <c r="X193" s="145"/>
      <c r="Y193" s="145"/>
      <c r="Z193" s="145"/>
      <c r="AA193" s="145"/>
    </row>
    <row r="194" spans="3:27" ht="14.25">
      <c r="C194" s="145"/>
      <c r="D194" s="145"/>
      <c r="G194" s="145"/>
      <c r="H194" s="145"/>
      <c r="I194" s="145"/>
      <c r="J194" s="145"/>
      <c r="K194" s="145"/>
      <c r="L194" s="145"/>
      <c r="M194" s="145"/>
      <c r="N194" s="145"/>
      <c r="O194" s="145"/>
      <c r="P194" s="145"/>
      <c r="Q194" s="145"/>
      <c r="R194" s="145"/>
      <c r="S194" s="145"/>
      <c r="T194" s="145"/>
      <c r="U194" s="145"/>
      <c r="V194" s="145"/>
      <c r="W194" s="145"/>
      <c r="X194" s="145"/>
      <c r="Y194" s="145"/>
      <c r="Z194" s="145"/>
      <c r="AA194" s="145"/>
    </row>
    <row r="195" spans="3:27" ht="14.25">
      <c r="C195" s="145"/>
      <c r="D195" s="145"/>
      <c r="G195" s="145"/>
      <c r="H195" s="145"/>
      <c r="I195" s="145"/>
      <c r="J195" s="145"/>
      <c r="K195" s="145"/>
      <c r="L195" s="145"/>
      <c r="M195" s="145"/>
      <c r="N195" s="145"/>
      <c r="O195" s="145"/>
      <c r="P195" s="145"/>
      <c r="Q195" s="145"/>
      <c r="R195" s="145"/>
      <c r="S195" s="145"/>
      <c r="T195" s="145"/>
      <c r="U195" s="145"/>
      <c r="V195" s="145"/>
      <c r="W195" s="145"/>
      <c r="X195" s="145"/>
      <c r="Y195" s="145"/>
      <c r="Z195" s="145"/>
      <c r="AA195" s="145"/>
    </row>
    <row r="196" spans="3:27" ht="14.25">
      <c r="C196" s="145"/>
      <c r="D196" s="145"/>
      <c r="G196" s="145"/>
      <c r="H196" s="145"/>
      <c r="I196" s="145"/>
      <c r="J196" s="145"/>
      <c r="K196" s="145"/>
      <c r="L196" s="145"/>
      <c r="M196" s="145"/>
      <c r="N196" s="145"/>
      <c r="O196" s="145"/>
      <c r="P196" s="145"/>
      <c r="Q196" s="145"/>
      <c r="R196" s="145"/>
      <c r="S196" s="145"/>
      <c r="T196" s="145"/>
      <c r="U196" s="145"/>
      <c r="V196" s="145"/>
      <c r="W196" s="145"/>
      <c r="X196" s="145"/>
      <c r="Y196" s="145"/>
      <c r="Z196" s="145"/>
      <c r="AA196" s="145"/>
    </row>
    <row r="197" spans="3:27" ht="14.25">
      <c r="C197" s="145"/>
      <c r="D197" s="145"/>
      <c r="G197" s="145"/>
      <c r="H197" s="145"/>
      <c r="I197" s="145"/>
      <c r="J197" s="145"/>
      <c r="K197" s="145"/>
      <c r="L197" s="145"/>
      <c r="M197" s="145"/>
      <c r="N197" s="145"/>
      <c r="O197" s="145"/>
      <c r="P197" s="145"/>
      <c r="Q197" s="145"/>
      <c r="R197" s="145"/>
      <c r="S197" s="145"/>
      <c r="T197" s="145"/>
      <c r="U197" s="145"/>
      <c r="V197" s="145"/>
      <c r="W197" s="145"/>
      <c r="X197" s="145"/>
      <c r="Y197" s="145"/>
      <c r="Z197" s="145"/>
      <c r="AA197" s="145"/>
    </row>
    <row r="198" spans="3:27" ht="14.25">
      <c r="C198" s="145"/>
      <c r="D198" s="145"/>
      <c r="G198" s="145"/>
      <c r="H198" s="145"/>
      <c r="I198" s="145"/>
      <c r="J198" s="145"/>
      <c r="K198" s="145"/>
      <c r="L198" s="145"/>
      <c r="M198" s="145"/>
      <c r="N198" s="145"/>
      <c r="O198" s="145"/>
      <c r="P198" s="145"/>
      <c r="Q198" s="145"/>
      <c r="R198" s="145"/>
      <c r="S198" s="145"/>
      <c r="T198" s="145"/>
      <c r="U198" s="145"/>
      <c r="V198" s="145"/>
      <c r="W198" s="145"/>
      <c r="X198" s="145"/>
      <c r="Y198" s="145"/>
      <c r="Z198" s="145"/>
      <c r="AA198" s="145"/>
    </row>
    <row r="199" spans="3:27" ht="14.25">
      <c r="C199" s="145"/>
      <c r="D199" s="145"/>
      <c r="G199" s="145"/>
      <c r="H199" s="145"/>
      <c r="I199" s="145"/>
      <c r="J199" s="145"/>
      <c r="K199" s="145"/>
      <c r="L199" s="145"/>
      <c r="M199" s="145"/>
      <c r="N199" s="145"/>
      <c r="O199" s="145"/>
      <c r="P199" s="145"/>
      <c r="Q199" s="145"/>
      <c r="R199" s="145"/>
      <c r="S199" s="145"/>
      <c r="T199" s="145"/>
      <c r="U199" s="145"/>
      <c r="V199" s="145"/>
      <c r="W199" s="145"/>
      <c r="X199" s="145"/>
      <c r="Y199" s="145"/>
      <c r="Z199" s="145"/>
      <c r="AA199" s="145"/>
    </row>
    <row r="200" spans="3:27" ht="14.25">
      <c r="C200" s="145"/>
      <c r="D200" s="145"/>
      <c r="G200" s="145"/>
      <c r="H200" s="145"/>
      <c r="I200" s="145"/>
      <c r="J200" s="145"/>
      <c r="K200" s="145"/>
      <c r="L200" s="145"/>
      <c r="M200" s="145"/>
      <c r="N200" s="145"/>
      <c r="O200" s="145"/>
      <c r="P200" s="145"/>
      <c r="Q200" s="145"/>
      <c r="R200" s="145"/>
      <c r="S200" s="145"/>
      <c r="T200" s="145"/>
      <c r="U200" s="145"/>
      <c r="V200" s="145"/>
      <c r="W200" s="145"/>
      <c r="X200" s="145"/>
      <c r="Y200" s="145"/>
      <c r="Z200" s="145"/>
      <c r="AA200" s="145"/>
    </row>
    <row r="201" spans="3:27" ht="14.25">
      <c r="C201" s="145"/>
      <c r="D201" s="145"/>
      <c r="G201" s="145"/>
      <c r="H201" s="145"/>
      <c r="I201" s="145"/>
      <c r="J201" s="145"/>
      <c r="K201" s="145"/>
      <c r="L201" s="145"/>
      <c r="M201" s="145"/>
      <c r="N201" s="145"/>
      <c r="O201" s="145"/>
      <c r="P201" s="145"/>
      <c r="Q201" s="145"/>
      <c r="R201" s="145"/>
      <c r="S201" s="145"/>
      <c r="T201" s="145"/>
      <c r="U201" s="145"/>
      <c r="V201" s="145"/>
      <c r="W201" s="145"/>
      <c r="X201" s="145"/>
      <c r="Y201" s="145"/>
      <c r="Z201" s="145"/>
      <c r="AA201" s="145"/>
    </row>
    <row r="202" spans="3:27" ht="14.25">
      <c r="C202" s="145"/>
      <c r="D202" s="145"/>
      <c r="G202" s="145"/>
      <c r="H202" s="145"/>
      <c r="I202" s="145"/>
      <c r="J202" s="145"/>
      <c r="K202" s="145"/>
      <c r="L202" s="145"/>
      <c r="M202" s="145"/>
      <c r="N202" s="145"/>
      <c r="O202" s="145"/>
      <c r="P202" s="145"/>
      <c r="Q202" s="145"/>
      <c r="R202" s="145"/>
      <c r="S202" s="145"/>
      <c r="T202" s="145"/>
      <c r="U202" s="145"/>
      <c r="V202" s="145"/>
      <c r="W202" s="145"/>
      <c r="X202" s="145"/>
      <c r="Y202" s="145"/>
      <c r="Z202" s="145"/>
      <c r="AA202" s="145"/>
    </row>
    <row r="203" spans="3:27" ht="14.25">
      <c r="C203" s="145"/>
      <c r="D203" s="145"/>
      <c r="G203" s="145"/>
      <c r="H203" s="145"/>
      <c r="I203" s="145"/>
      <c r="J203" s="145"/>
      <c r="K203" s="145"/>
      <c r="L203" s="145"/>
      <c r="M203" s="145"/>
      <c r="N203" s="145"/>
      <c r="O203" s="145"/>
      <c r="P203" s="145"/>
      <c r="Q203" s="145"/>
      <c r="R203" s="145"/>
      <c r="S203" s="145"/>
      <c r="T203" s="145"/>
      <c r="U203" s="145"/>
      <c r="V203" s="145"/>
      <c r="W203" s="145"/>
      <c r="X203" s="145"/>
      <c r="Y203" s="145"/>
      <c r="Z203" s="145"/>
      <c r="AA203" s="145"/>
    </row>
    <row r="204" spans="3:27" ht="14.25">
      <c r="C204" s="145"/>
      <c r="D204" s="145"/>
      <c r="G204" s="145"/>
      <c r="H204" s="145"/>
      <c r="I204" s="145"/>
      <c r="J204" s="145"/>
      <c r="K204" s="145"/>
      <c r="L204" s="145"/>
      <c r="M204" s="145"/>
      <c r="N204" s="145"/>
      <c r="O204" s="145"/>
      <c r="P204" s="145"/>
      <c r="Q204" s="145"/>
      <c r="R204" s="145"/>
      <c r="S204" s="145"/>
      <c r="T204" s="145"/>
      <c r="U204" s="145"/>
      <c r="V204" s="145"/>
      <c r="W204" s="145"/>
      <c r="X204" s="145"/>
      <c r="Y204" s="145"/>
      <c r="Z204" s="145"/>
      <c r="AA204" s="145"/>
    </row>
    <row r="205" spans="3:27" ht="14.25">
      <c r="C205" s="145"/>
      <c r="D205" s="145"/>
      <c r="G205" s="145"/>
      <c r="H205" s="145"/>
      <c r="I205" s="145"/>
      <c r="J205" s="145"/>
      <c r="K205" s="145"/>
      <c r="L205" s="145"/>
      <c r="M205" s="145"/>
      <c r="N205" s="145"/>
      <c r="O205" s="145"/>
      <c r="P205" s="145"/>
      <c r="Q205" s="145"/>
      <c r="R205" s="145"/>
      <c r="S205" s="145"/>
      <c r="T205" s="145"/>
      <c r="U205" s="145"/>
      <c r="V205" s="145"/>
      <c r="W205" s="145"/>
      <c r="X205" s="145"/>
      <c r="Y205" s="145"/>
      <c r="Z205" s="145"/>
      <c r="AA205" s="145"/>
    </row>
    <row r="206" spans="3:27" ht="14.25">
      <c r="C206" s="145"/>
      <c r="D206" s="145"/>
      <c r="G206" s="145"/>
      <c r="H206" s="145"/>
      <c r="I206" s="145"/>
      <c r="J206" s="145"/>
      <c r="K206" s="145"/>
      <c r="L206" s="145"/>
      <c r="M206" s="145"/>
      <c r="N206" s="145"/>
      <c r="O206" s="145"/>
      <c r="P206" s="145"/>
      <c r="Q206" s="145"/>
      <c r="R206" s="145"/>
      <c r="S206" s="145"/>
      <c r="T206" s="145"/>
      <c r="U206" s="145"/>
      <c r="V206" s="145"/>
      <c r="W206" s="145"/>
      <c r="X206" s="145"/>
      <c r="Y206" s="145"/>
      <c r="Z206" s="145"/>
      <c r="AA206" s="145"/>
    </row>
    <row r="207" spans="3:27" ht="14.25">
      <c r="C207" s="145"/>
      <c r="D207" s="145"/>
      <c r="G207" s="145"/>
      <c r="H207" s="145"/>
      <c r="I207" s="145"/>
      <c r="J207" s="145"/>
      <c r="K207" s="145"/>
      <c r="L207" s="145"/>
      <c r="M207" s="145"/>
      <c r="N207" s="145"/>
      <c r="O207" s="145"/>
      <c r="P207" s="145"/>
      <c r="Q207" s="145"/>
      <c r="R207" s="145"/>
      <c r="S207" s="145"/>
      <c r="T207" s="145"/>
      <c r="U207" s="145"/>
      <c r="V207" s="145"/>
      <c r="W207" s="145"/>
      <c r="X207" s="145"/>
      <c r="Y207" s="145"/>
      <c r="Z207" s="145"/>
      <c r="AA207" s="145"/>
    </row>
    <row r="208" spans="3:27" ht="14.25">
      <c r="C208" s="145"/>
      <c r="D208" s="145"/>
      <c r="G208" s="145"/>
      <c r="H208" s="145"/>
      <c r="I208" s="145"/>
      <c r="J208" s="145"/>
      <c r="K208" s="145"/>
      <c r="L208" s="145"/>
      <c r="M208" s="145"/>
      <c r="N208" s="145"/>
      <c r="O208" s="145"/>
      <c r="P208" s="145"/>
      <c r="Q208" s="145"/>
      <c r="R208" s="145"/>
      <c r="S208" s="145"/>
      <c r="T208" s="145"/>
      <c r="U208" s="145"/>
      <c r="V208" s="145"/>
      <c r="W208" s="145"/>
      <c r="X208" s="145"/>
      <c r="Y208" s="145"/>
      <c r="Z208" s="145"/>
      <c r="AA208" s="145"/>
    </row>
    <row r="209" spans="3:27" ht="14.25">
      <c r="C209" s="145"/>
      <c r="D209" s="145"/>
      <c r="G209" s="145"/>
      <c r="H209" s="145"/>
      <c r="I209" s="145"/>
      <c r="J209" s="145"/>
      <c r="K209" s="145"/>
      <c r="L209" s="145"/>
      <c r="M209" s="145"/>
      <c r="N209" s="145"/>
      <c r="O209" s="145"/>
      <c r="P209" s="145"/>
      <c r="Q209" s="145"/>
      <c r="R209" s="145"/>
      <c r="S209" s="145"/>
      <c r="T209" s="145"/>
      <c r="U209" s="145"/>
      <c r="V209" s="145"/>
      <c r="W209" s="145"/>
      <c r="X209" s="145"/>
      <c r="Y209" s="145"/>
      <c r="Z209" s="145"/>
      <c r="AA209" s="145"/>
    </row>
    <row r="210" spans="3:27" ht="14.25">
      <c r="C210" s="145"/>
      <c r="D210" s="145"/>
      <c r="G210" s="145"/>
      <c r="H210" s="145"/>
      <c r="I210" s="145"/>
      <c r="J210" s="145"/>
      <c r="K210" s="145"/>
      <c r="L210" s="145"/>
      <c r="M210" s="145"/>
      <c r="N210" s="145"/>
      <c r="O210" s="145"/>
      <c r="P210" s="145"/>
      <c r="Q210" s="145"/>
      <c r="R210" s="145"/>
      <c r="S210" s="145"/>
      <c r="T210" s="145"/>
      <c r="U210" s="145"/>
      <c r="V210" s="145"/>
      <c r="W210" s="145"/>
      <c r="X210" s="145"/>
      <c r="Y210" s="145"/>
      <c r="Z210" s="145"/>
      <c r="AA210" s="145"/>
    </row>
    <row r="211" spans="3:27" ht="14.25">
      <c r="C211" s="145"/>
      <c r="D211" s="145"/>
      <c r="G211" s="145"/>
      <c r="H211" s="145"/>
      <c r="I211" s="145"/>
      <c r="J211" s="145"/>
      <c r="K211" s="145"/>
      <c r="L211" s="145"/>
      <c r="M211" s="145"/>
      <c r="N211" s="145"/>
      <c r="O211" s="145"/>
      <c r="P211" s="145"/>
      <c r="Q211" s="145"/>
      <c r="R211" s="145"/>
      <c r="S211" s="145"/>
      <c r="T211" s="145"/>
      <c r="U211" s="145"/>
      <c r="V211" s="145"/>
      <c r="W211" s="145"/>
      <c r="X211" s="145"/>
      <c r="Y211" s="145"/>
      <c r="Z211" s="145"/>
      <c r="AA211" s="145"/>
    </row>
    <row r="212" spans="3:27" ht="14.25">
      <c r="C212" s="145"/>
      <c r="D212" s="145"/>
      <c r="G212" s="145"/>
      <c r="H212" s="145"/>
      <c r="I212" s="145"/>
      <c r="J212" s="145"/>
      <c r="K212" s="145"/>
      <c r="L212" s="145"/>
      <c r="M212" s="145"/>
      <c r="N212" s="145"/>
      <c r="O212" s="145"/>
      <c r="P212" s="145"/>
      <c r="Q212" s="145"/>
      <c r="R212" s="145"/>
      <c r="S212" s="145"/>
      <c r="T212" s="145"/>
      <c r="U212" s="145"/>
      <c r="V212" s="145"/>
      <c r="W212" s="145"/>
      <c r="X212" s="145"/>
      <c r="Y212" s="145"/>
      <c r="Z212" s="145"/>
      <c r="AA212" s="145"/>
    </row>
    <row r="213" spans="3:27" ht="14.25">
      <c r="C213" s="145"/>
      <c r="D213" s="145"/>
      <c r="G213" s="145"/>
      <c r="H213" s="145"/>
      <c r="I213" s="145"/>
      <c r="J213" s="145"/>
      <c r="K213" s="145"/>
      <c r="L213" s="145"/>
      <c r="M213" s="145"/>
      <c r="N213" s="145"/>
      <c r="O213" s="145"/>
      <c r="P213" s="145"/>
      <c r="Q213" s="145"/>
      <c r="R213" s="145"/>
      <c r="S213" s="145"/>
      <c r="T213" s="145"/>
      <c r="U213" s="145"/>
      <c r="V213" s="145"/>
      <c r="W213" s="145"/>
      <c r="X213" s="145"/>
      <c r="Y213" s="145"/>
      <c r="Z213" s="145"/>
      <c r="AA213" s="145"/>
    </row>
    <row r="214" spans="3:27" ht="14.25">
      <c r="C214" s="145"/>
      <c r="D214" s="145"/>
      <c r="G214" s="145"/>
      <c r="H214" s="145"/>
      <c r="I214" s="145"/>
      <c r="J214" s="145"/>
      <c r="K214" s="145"/>
      <c r="L214" s="145"/>
      <c r="M214" s="145"/>
      <c r="N214" s="145"/>
      <c r="O214" s="145"/>
      <c r="P214" s="145"/>
      <c r="Q214" s="145"/>
      <c r="R214" s="145"/>
      <c r="S214" s="145"/>
      <c r="T214" s="145"/>
      <c r="U214" s="145"/>
      <c r="V214" s="145"/>
      <c r="W214" s="145"/>
      <c r="X214" s="145"/>
      <c r="Y214" s="145"/>
      <c r="Z214" s="145"/>
      <c r="AA214" s="145"/>
    </row>
    <row r="215" spans="3:27" ht="14.25">
      <c r="C215" s="145"/>
      <c r="D215" s="145"/>
      <c r="G215" s="145"/>
      <c r="H215" s="145"/>
      <c r="I215" s="145"/>
      <c r="J215" s="145"/>
      <c r="K215" s="145"/>
      <c r="L215" s="145"/>
      <c r="M215" s="145"/>
      <c r="N215" s="145"/>
      <c r="O215" s="145"/>
      <c r="P215" s="145"/>
      <c r="Q215" s="145"/>
      <c r="R215" s="145"/>
      <c r="S215" s="145"/>
      <c r="T215" s="145"/>
      <c r="U215" s="145"/>
      <c r="V215" s="145"/>
      <c r="W215" s="145"/>
      <c r="X215" s="145"/>
      <c r="Y215" s="145"/>
      <c r="Z215" s="145"/>
      <c r="AA215" s="145"/>
    </row>
    <row r="216" spans="3:27" ht="14.25">
      <c r="C216" s="145"/>
      <c r="D216" s="145"/>
      <c r="G216" s="145"/>
      <c r="H216" s="145"/>
      <c r="I216" s="145"/>
      <c r="J216" s="145"/>
      <c r="K216" s="145"/>
      <c r="L216" s="145"/>
      <c r="M216" s="145"/>
      <c r="N216" s="145"/>
      <c r="O216" s="145"/>
      <c r="P216" s="145"/>
      <c r="Q216" s="145"/>
      <c r="R216" s="145"/>
      <c r="S216" s="145"/>
      <c r="T216" s="145"/>
      <c r="U216" s="145"/>
      <c r="V216" s="145"/>
      <c r="W216" s="145"/>
      <c r="X216" s="145"/>
      <c r="Y216" s="145"/>
      <c r="Z216" s="145"/>
      <c r="AA216" s="145"/>
    </row>
    <row r="217" spans="3:27" ht="14.25">
      <c r="C217" s="145"/>
      <c r="D217" s="145"/>
      <c r="G217" s="145"/>
      <c r="H217" s="145"/>
      <c r="I217" s="145"/>
      <c r="J217" s="145"/>
      <c r="K217" s="145"/>
      <c r="L217" s="145"/>
      <c r="M217" s="145"/>
      <c r="N217" s="145"/>
      <c r="O217" s="145"/>
      <c r="P217" s="145"/>
      <c r="Q217" s="145"/>
      <c r="R217" s="145"/>
      <c r="S217" s="145"/>
      <c r="T217" s="145"/>
      <c r="U217" s="145"/>
      <c r="V217" s="145"/>
      <c r="W217" s="145"/>
      <c r="X217" s="145"/>
      <c r="Y217" s="145"/>
      <c r="Z217" s="145"/>
      <c r="AA217" s="145"/>
    </row>
    <row r="218" spans="3:27" ht="14.25">
      <c r="C218" s="145"/>
      <c r="D218" s="145"/>
      <c r="G218" s="145"/>
      <c r="H218" s="145"/>
      <c r="I218" s="145"/>
      <c r="J218" s="145"/>
      <c r="K218" s="145"/>
      <c r="L218" s="145"/>
      <c r="M218" s="145"/>
      <c r="N218" s="145"/>
      <c r="O218" s="145"/>
      <c r="P218" s="145"/>
      <c r="Q218" s="145"/>
      <c r="R218" s="145"/>
      <c r="S218" s="145"/>
      <c r="T218" s="145"/>
      <c r="U218" s="145"/>
      <c r="V218" s="145"/>
      <c r="W218" s="145"/>
      <c r="X218" s="145"/>
      <c r="Y218" s="145"/>
      <c r="Z218" s="145"/>
      <c r="AA218" s="145"/>
    </row>
    <row r="219" spans="3:27" ht="14.25">
      <c r="C219" s="145"/>
      <c r="D219" s="145"/>
      <c r="G219" s="145"/>
      <c r="H219" s="145"/>
      <c r="I219" s="145"/>
      <c r="J219" s="145"/>
      <c r="K219" s="145"/>
      <c r="L219" s="145"/>
      <c r="M219" s="145"/>
      <c r="N219" s="145"/>
      <c r="O219" s="145"/>
      <c r="P219" s="145"/>
      <c r="Q219" s="145"/>
      <c r="R219" s="145"/>
      <c r="S219" s="145"/>
      <c r="T219" s="145"/>
      <c r="U219" s="145"/>
      <c r="V219" s="145"/>
      <c r="W219" s="145"/>
      <c r="X219" s="145"/>
      <c r="Y219" s="145"/>
      <c r="Z219" s="145"/>
      <c r="AA219" s="145"/>
    </row>
    <row r="220" spans="3:27" ht="14.25">
      <c r="C220" s="145"/>
      <c r="D220" s="145"/>
      <c r="G220" s="145"/>
      <c r="H220" s="145"/>
      <c r="I220" s="145"/>
      <c r="J220" s="145"/>
      <c r="K220" s="145"/>
      <c r="L220" s="145"/>
      <c r="M220" s="145"/>
      <c r="N220" s="145"/>
      <c r="O220" s="145"/>
      <c r="P220" s="145"/>
      <c r="Q220" s="145"/>
      <c r="R220" s="145"/>
      <c r="S220" s="145"/>
      <c r="T220" s="145"/>
      <c r="U220" s="145"/>
      <c r="V220" s="145"/>
      <c r="W220" s="145"/>
      <c r="X220" s="145"/>
      <c r="Y220" s="145"/>
      <c r="Z220" s="145"/>
      <c r="AA220" s="145"/>
    </row>
    <row r="221" spans="3:27" ht="14.25">
      <c r="C221" s="145"/>
      <c r="D221" s="145"/>
      <c r="G221" s="145"/>
      <c r="H221" s="145"/>
      <c r="I221" s="145"/>
      <c r="J221" s="145"/>
      <c r="K221" s="145"/>
      <c r="L221" s="145"/>
      <c r="M221" s="145"/>
      <c r="N221" s="145"/>
      <c r="O221" s="145"/>
      <c r="P221" s="145"/>
      <c r="Q221" s="145"/>
      <c r="R221" s="145"/>
      <c r="S221" s="145"/>
      <c r="T221" s="145"/>
      <c r="U221" s="145"/>
      <c r="V221" s="145"/>
      <c r="W221" s="145"/>
      <c r="X221" s="145"/>
      <c r="Y221" s="145"/>
      <c r="Z221" s="145"/>
      <c r="AA221" s="145"/>
    </row>
    <row r="222" spans="3:27" ht="14.25">
      <c r="C222" s="145"/>
      <c r="D222" s="145"/>
      <c r="G222" s="145"/>
      <c r="H222" s="145"/>
      <c r="I222" s="145"/>
      <c r="J222" s="145"/>
      <c r="K222" s="145"/>
      <c r="L222" s="145"/>
      <c r="M222" s="145"/>
      <c r="N222" s="145"/>
      <c r="O222" s="145"/>
      <c r="P222" s="145"/>
      <c r="Q222" s="145"/>
      <c r="R222" s="145"/>
      <c r="S222" s="145"/>
      <c r="T222" s="145"/>
      <c r="U222" s="145"/>
      <c r="V222" s="145"/>
      <c r="W222" s="145"/>
      <c r="X222" s="145"/>
      <c r="Y222" s="145"/>
      <c r="Z222" s="145"/>
      <c r="AA222" s="145"/>
    </row>
    <row r="223" spans="3:27" ht="14.25">
      <c r="C223" s="145"/>
      <c r="D223" s="145"/>
      <c r="G223" s="145"/>
      <c r="H223" s="145"/>
      <c r="I223" s="145"/>
      <c r="J223" s="145"/>
      <c r="K223" s="145"/>
      <c r="L223" s="145"/>
      <c r="M223" s="145"/>
      <c r="N223" s="145"/>
      <c r="O223" s="145"/>
      <c r="P223" s="145"/>
      <c r="Q223" s="145"/>
      <c r="R223" s="145"/>
      <c r="S223" s="145"/>
      <c r="T223" s="145"/>
      <c r="U223" s="145"/>
      <c r="V223" s="145"/>
      <c r="W223" s="145"/>
      <c r="X223" s="145"/>
      <c r="Y223" s="145"/>
      <c r="Z223" s="145"/>
      <c r="AA223" s="145"/>
    </row>
    <row r="224" spans="3:27" ht="14.25">
      <c r="C224" s="145"/>
      <c r="D224" s="145"/>
      <c r="G224" s="145"/>
      <c r="H224" s="145"/>
      <c r="I224" s="145"/>
      <c r="J224" s="145"/>
      <c r="K224" s="145"/>
      <c r="L224" s="145"/>
      <c r="M224" s="145"/>
      <c r="N224" s="145"/>
      <c r="O224" s="145"/>
      <c r="P224" s="145"/>
      <c r="Q224" s="145"/>
      <c r="R224" s="145"/>
      <c r="S224" s="145"/>
      <c r="T224" s="145"/>
      <c r="U224" s="145"/>
      <c r="V224" s="145"/>
      <c r="W224" s="145"/>
      <c r="X224" s="145"/>
      <c r="Y224" s="145"/>
      <c r="Z224" s="145"/>
      <c r="AA224" s="145"/>
    </row>
    <row r="225" spans="3:27" ht="14.25">
      <c r="C225" s="145"/>
      <c r="D225" s="145"/>
      <c r="G225" s="145"/>
      <c r="H225" s="145"/>
      <c r="I225" s="145"/>
      <c r="J225" s="145"/>
      <c r="K225" s="145"/>
      <c r="L225" s="145"/>
      <c r="M225" s="145"/>
      <c r="N225" s="145"/>
      <c r="O225" s="145"/>
      <c r="P225" s="145"/>
      <c r="Q225" s="145"/>
      <c r="R225" s="145"/>
      <c r="S225" s="145"/>
      <c r="T225" s="145"/>
      <c r="U225" s="145"/>
      <c r="V225" s="145"/>
      <c r="W225" s="145"/>
      <c r="X225" s="145"/>
      <c r="Y225" s="145"/>
      <c r="Z225" s="145"/>
      <c r="AA225" s="145"/>
    </row>
  </sheetData>
  <sheetProtection/>
  <mergeCells count="15">
    <mergeCell ref="C2:F2"/>
    <mergeCell ref="C5:C6"/>
    <mergeCell ref="D5:D6"/>
    <mergeCell ref="E5:E6"/>
    <mergeCell ref="F5:F6"/>
    <mergeCell ref="G5:G6"/>
    <mergeCell ref="D32:F32"/>
    <mergeCell ref="D33:F33"/>
    <mergeCell ref="D34:F34"/>
    <mergeCell ref="C41:F41"/>
    <mergeCell ref="C42:F42"/>
    <mergeCell ref="C37:F37"/>
    <mergeCell ref="C38:F38"/>
    <mergeCell ref="C39:F39"/>
    <mergeCell ref="C40:F40"/>
  </mergeCells>
  <printOptions horizontalCentered="1" verticalCentered="1"/>
  <pageMargins left="0.7480314960629921" right="0.7480314960629921" top="0.1968503937007874" bottom="0.8" header="0.35433070866141736" footer="0.5118110236220472"/>
  <pageSetup horizontalDpi="600" verticalDpi="600" orientation="landscape" paperSize="9" scale="79" r:id="rId1"/>
  <ignoredErrors>
    <ignoredError sqref="G28" formulaRange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B2:O18"/>
  <sheetViews>
    <sheetView view="pageBreakPreview" zoomScale="110" zoomScaleSheetLayoutView="110" zoomScalePageLayoutView="0" workbookViewId="0" topLeftCell="A1">
      <selection activeCell="G25" sqref="G25"/>
    </sheetView>
  </sheetViews>
  <sheetFormatPr defaultColWidth="9.140625" defaultRowHeight="12.75"/>
  <cols>
    <col min="1" max="1" width="1.57421875" style="63" customWidth="1"/>
    <col min="2" max="2" width="5.7109375" style="63" customWidth="1"/>
    <col min="3" max="3" width="20.140625" style="63" customWidth="1"/>
    <col min="4" max="4" width="21.28125" style="63" customWidth="1"/>
    <col min="5" max="5" width="12.140625" style="63" customWidth="1"/>
    <col min="6" max="6" width="2.140625" style="347" customWidth="1"/>
    <col min="7" max="7" width="12.140625" style="63" customWidth="1"/>
    <col min="8" max="16384" width="9.140625" style="63" customWidth="1"/>
  </cols>
  <sheetData>
    <row r="2" spans="2:7" ht="15.75">
      <c r="B2" s="417">
        <v>14</v>
      </c>
      <c r="C2" s="706" t="s">
        <v>474</v>
      </c>
      <c r="D2" s="706"/>
      <c r="E2" s="706"/>
      <c r="F2" s="706"/>
      <c r="G2" s="706"/>
    </row>
    <row r="3" spans="2:10" ht="15.75">
      <c r="B3" s="417"/>
      <c r="C3" s="418"/>
      <c r="D3" s="418"/>
      <c r="E3" s="418"/>
      <c r="F3" s="418"/>
      <c r="G3" s="418"/>
      <c r="J3" s="449"/>
    </row>
    <row r="4" spans="3:10" ht="12.75">
      <c r="C4" s="707"/>
      <c r="D4" s="707"/>
      <c r="E4" s="422" t="str">
        <f>Баланс!E6</f>
        <v>2011 г.</v>
      </c>
      <c r="F4" s="125"/>
      <c r="G4" s="423" t="str">
        <f>Баланс!G6</f>
        <v>2010 г.</v>
      </c>
      <c r="J4" s="449"/>
    </row>
    <row r="5" spans="3:7" ht="12.75">
      <c r="C5" s="708"/>
      <c r="D5" s="708"/>
      <c r="E5" s="122"/>
      <c r="F5" s="122"/>
      <c r="G5" s="122"/>
    </row>
    <row r="6" spans="3:7" ht="12.75">
      <c r="C6" s="709" t="s">
        <v>318</v>
      </c>
      <c r="D6" s="709"/>
      <c r="E6" s="124">
        <v>12</v>
      </c>
      <c r="F6" s="124"/>
      <c r="G6" s="124">
        <v>44</v>
      </c>
    </row>
    <row r="7" spans="3:7" s="127" customFormat="1" ht="26.25" customHeight="1" hidden="1">
      <c r="C7" s="710" t="s">
        <v>319</v>
      </c>
      <c r="D7" s="710"/>
      <c r="E7" s="126"/>
      <c r="F7" s="126"/>
      <c r="G7" s="126"/>
    </row>
    <row r="8" spans="3:7" ht="12.75">
      <c r="C8" s="708" t="s">
        <v>320</v>
      </c>
      <c r="D8" s="708"/>
      <c r="E8" s="128">
        <f>SUM(E6:E7)</f>
        <v>12</v>
      </c>
      <c r="F8" s="122"/>
      <c r="G8" s="128">
        <f>SUM(G6:G7)</f>
        <v>44</v>
      </c>
    </row>
    <row r="9" spans="3:7" ht="12.75" hidden="1">
      <c r="C9" s="709" t="s">
        <v>321</v>
      </c>
      <c r="D9" s="708"/>
      <c r="E9" s="122"/>
      <c r="F9" s="122"/>
      <c r="G9" s="122"/>
    </row>
    <row r="10" spans="3:7" ht="12.75" hidden="1">
      <c r="C10" s="709" t="s">
        <v>123</v>
      </c>
      <c r="D10" s="709"/>
      <c r="E10" s="124"/>
      <c r="F10" s="124"/>
      <c r="G10" s="124"/>
    </row>
    <row r="11" spans="3:7" ht="12.75" hidden="1">
      <c r="C11" s="709" t="s">
        <v>125</v>
      </c>
      <c r="D11" s="709"/>
      <c r="E11" s="122"/>
      <c r="F11" s="122"/>
      <c r="G11" s="122"/>
    </row>
    <row r="12" spans="3:7" ht="12.75" hidden="1">
      <c r="C12" s="709" t="s">
        <v>126</v>
      </c>
      <c r="D12" s="709"/>
      <c r="E12" s="122"/>
      <c r="F12" s="122"/>
      <c r="G12" s="122"/>
    </row>
    <row r="13" spans="3:15" ht="12.75">
      <c r="C13" s="709" t="s">
        <v>126</v>
      </c>
      <c r="D13" s="709"/>
      <c r="E13" s="124">
        <v>13</v>
      </c>
      <c r="F13" s="124"/>
      <c r="G13" s="124">
        <v>6</v>
      </c>
      <c r="I13" s="712" t="s">
        <v>366</v>
      </c>
      <c r="J13" s="712"/>
      <c r="K13" s="712"/>
      <c r="M13" s="416"/>
      <c r="O13" s="416"/>
    </row>
    <row r="14" spans="3:11" ht="13.5" thickBot="1">
      <c r="C14" s="707"/>
      <c r="D14" s="707"/>
      <c r="E14" s="129">
        <f>SUM(E8:E13)</f>
        <v>25</v>
      </c>
      <c r="F14" s="122"/>
      <c r="G14" s="129">
        <f>SUM(G8:G13)</f>
        <v>50</v>
      </c>
      <c r="I14" s="711" t="s">
        <v>366</v>
      </c>
      <c r="J14" s="711"/>
      <c r="K14" s="711"/>
    </row>
    <row r="15" ht="13.5" thickTop="1"/>
    <row r="17" spans="4:7" ht="12.75">
      <c r="D17" s="428"/>
      <c r="E17" s="429"/>
      <c r="F17" s="430"/>
      <c r="G17" s="429"/>
    </row>
    <row r="18" spans="4:7" ht="12.75">
      <c r="D18" s="419"/>
      <c r="E18" s="420"/>
      <c r="F18" s="421"/>
      <c r="G18" s="420"/>
    </row>
  </sheetData>
  <sheetProtection/>
  <mergeCells count="14">
    <mergeCell ref="C12:D12"/>
    <mergeCell ref="I14:K14"/>
    <mergeCell ref="I13:K13"/>
    <mergeCell ref="C14:D14"/>
    <mergeCell ref="C13:D13"/>
    <mergeCell ref="C7:D7"/>
    <mergeCell ref="C11:D11"/>
    <mergeCell ref="C8:D8"/>
    <mergeCell ref="C9:D9"/>
    <mergeCell ref="C10:D10"/>
    <mergeCell ref="C2:G2"/>
    <mergeCell ref="C4:D4"/>
    <mergeCell ref="C5:D5"/>
    <mergeCell ref="C6:D6"/>
  </mergeCells>
  <dataValidations count="1">
    <dataValidation allowBlank="1" showErrorMessage="1" prompt="&#10;" sqref="E9:G9 E11:G12"/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B2:L18"/>
  <sheetViews>
    <sheetView view="pageBreakPreview" zoomScale="110" zoomScaleSheetLayoutView="110" zoomScalePageLayoutView="0" workbookViewId="0" topLeftCell="A1">
      <selection activeCell="D17" sqref="D17:G19"/>
    </sheetView>
  </sheetViews>
  <sheetFormatPr defaultColWidth="9.140625" defaultRowHeight="12.75"/>
  <cols>
    <col min="1" max="1" width="3.00390625" style="1" customWidth="1"/>
    <col min="2" max="2" width="5.00390625" style="1" customWidth="1"/>
    <col min="3" max="3" width="14.57421875" style="1" customWidth="1"/>
    <col min="4" max="4" width="17.421875" style="1" customWidth="1"/>
    <col min="5" max="5" width="12.140625" style="1" customWidth="1"/>
    <col min="6" max="6" width="4.28125" style="4" customWidth="1"/>
    <col min="7" max="7" width="12.140625" style="1" customWidth="1"/>
    <col min="8" max="8" width="2.28125" style="1" customWidth="1"/>
    <col min="9" max="9" width="21.7109375" style="1" customWidth="1"/>
    <col min="10" max="16384" width="9.140625" style="1" customWidth="1"/>
  </cols>
  <sheetData>
    <row r="2" spans="2:7" s="425" customFormat="1" ht="15.75">
      <c r="B2" s="109">
        <v>15</v>
      </c>
      <c r="C2" s="717" t="s">
        <v>14</v>
      </c>
      <c r="D2" s="717"/>
      <c r="E2" s="717"/>
      <c r="F2" s="717"/>
      <c r="G2" s="717"/>
    </row>
    <row r="3" spans="3:9" ht="15">
      <c r="C3" s="5"/>
      <c r="D3" s="5"/>
      <c r="E3" s="5"/>
      <c r="F3" s="5"/>
      <c r="G3" s="5"/>
      <c r="I3" s="449"/>
    </row>
    <row r="4" spans="3:9" ht="15">
      <c r="C4" s="5"/>
      <c r="D4" s="5"/>
      <c r="E4" s="5"/>
      <c r="F4" s="5"/>
      <c r="G4" s="5"/>
      <c r="I4" s="449"/>
    </row>
    <row r="5" spans="3:9" ht="12.75">
      <c r="C5" s="716"/>
      <c r="D5" s="716"/>
      <c r="E5" s="424" t="str">
        <f>вземания!E4</f>
        <v>2011 г.</v>
      </c>
      <c r="F5" s="110"/>
      <c r="G5" s="424" t="str">
        <f>вземания!G4</f>
        <v>2010 г.</v>
      </c>
      <c r="I5" s="63"/>
    </row>
    <row r="6" spans="3:10" ht="12.75">
      <c r="C6" s="715" t="s">
        <v>127</v>
      </c>
      <c r="D6" s="715"/>
      <c r="E6" s="111">
        <v>1</v>
      </c>
      <c r="F6" s="111"/>
      <c r="G6" s="111">
        <v>1</v>
      </c>
      <c r="I6" s="713"/>
      <c r="J6" s="431"/>
    </row>
    <row r="7" spans="3:10" ht="12.75">
      <c r="C7" s="715" t="s">
        <v>128</v>
      </c>
      <c r="D7" s="715"/>
      <c r="E7" s="111">
        <v>2</v>
      </c>
      <c r="F7" s="111"/>
      <c r="G7" s="111">
        <v>2</v>
      </c>
      <c r="I7" s="713"/>
      <c r="J7" s="431"/>
    </row>
    <row r="8" spans="3:10" ht="12.75" hidden="1">
      <c r="C8" s="715" t="s">
        <v>388</v>
      </c>
      <c r="D8" s="715"/>
      <c r="E8" s="111">
        <v>0</v>
      </c>
      <c r="F8" s="111"/>
      <c r="G8" s="111">
        <v>0</v>
      </c>
      <c r="I8" s="713"/>
      <c r="J8" s="431"/>
    </row>
    <row r="9" spans="3:12" ht="15" hidden="1">
      <c r="C9" s="715" t="s">
        <v>129</v>
      </c>
      <c r="D9" s="715"/>
      <c r="E9" s="111"/>
      <c r="F9" s="111"/>
      <c r="G9" s="111"/>
      <c r="I9" s="714"/>
      <c r="J9" s="432"/>
      <c r="K9" s="248"/>
      <c r="L9" s="247"/>
    </row>
    <row r="10" spans="3:10" ht="12.75">
      <c r="C10" s="44" t="s">
        <v>38</v>
      </c>
      <c r="D10" s="44"/>
      <c r="E10" s="111">
        <v>397</v>
      </c>
      <c r="F10" s="111"/>
      <c r="G10" s="111"/>
      <c r="I10" s="433"/>
      <c r="J10" s="431"/>
    </row>
    <row r="11" spans="3:10" ht="12.75" hidden="1">
      <c r="C11" s="44" t="s">
        <v>389</v>
      </c>
      <c r="D11" s="44"/>
      <c r="E11" s="111">
        <v>0</v>
      </c>
      <c r="F11" s="111"/>
      <c r="G11" s="111">
        <v>0</v>
      </c>
      <c r="I11" s="434"/>
      <c r="J11" s="431"/>
    </row>
    <row r="12" spans="3:10" ht="12.75" hidden="1">
      <c r="C12" s="715"/>
      <c r="D12" s="715"/>
      <c r="E12" s="111"/>
      <c r="F12" s="111"/>
      <c r="G12" s="111"/>
      <c r="I12" s="427"/>
      <c r="J12" s="426"/>
    </row>
    <row r="13" spans="3:11" ht="13.5" thickBot="1">
      <c r="C13" s="716" t="s">
        <v>56</v>
      </c>
      <c r="D13" s="716"/>
      <c r="E13" s="113">
        <f>SUM(E6:E12)</f>
        <v>400</v>
      </c>
      <c r="F13" s="114"/>
      <c r="G13" s="113">
        <f>SUM(G6:G12)</f>
        <v>3</v>
      </c>
      <c r="I13" s="711"/>
      <c r="J13" s="711"/>
      <c r="K13" s="711"/>
    </row>
    <row r="14" ht="13.5" thickTop="1"/>
    <row r="17" spans="4:7" ht="12.75">
      <c r="D17" s="428"/>
      <c r="E17" s="429"/>
      <c r="F17" s="430"/>
      <c r="G17" s="429"/>
    </row>
    <row r="18" spans="4:7" ht="12.75">
      <c r="D18" s="419"/>
      <c r="E18" s="420"/>
      <c r="F18" s="421"/>
      <c r="G18" s="420"/>
    </row>
  </sheetData>
  <sheetProtection/>
  <mergeCells count="10">
    <mergeCell ref="C2:G2"/>
    <mergeCell ref="C5:D5"/>
    <mergeCell ref="C6:D6"/>
    <mergeCell ref="C7:D7"/>
    <mergeCell ref="I6:I9"/>
    <mergeCell ref="I13:K13"/>
    <mergeCell ref="C8:D8"/>
    <mergeCell ref="C13:D13"/>
    <mergeCell ref="C9:D9"/>
    <mergeCell ref="C12:D1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B2:K17"/>
  <sheetViews>
    <sheetView view="pageBreakPreview" zoomScale="110" zoomScaleSheetLayoutView="110" zoomScalePageLayoutView="0" workbookViewId="0" topLeftCell="A1">
      <selection activeCell="G25" sqref="G25"/>
    </sheetView>
  </sheetViews>
  <sheetFormatPr defaultColWidth="9.140625" defaultRowHeight="12.75"/>
  <cols>
    <col min="1" max="1" width="2.8515625" style="1" customWidth="1"/>
    <col min="2" max="2" width="5.00390625" style="1" customWidth="1"/>
    <col min="3" max="3" width="14.57421875" style="1" customWidth="1"/>
    <col min="4" max="4" width="25.7109375" style="1" customWidth="1"/>
    <col min="5" max="5" width="12.140625" style="1" customWidth="1"/>
    <col min="6" max="6" width="4.00390625" style="4" customWidth="1"/>
    <col min="7" max="7" width="12.140625" style="1" customWidth="1"/>
    <col min="8" max="16384" width="9.140625" style="1" customWidth="1"/>
  </cols>
  <sheetData>
    <row r="2" spans="2:7" ht="15.75">
      <c r="B2" s="109">
        <v>16</v>
      </c>
      <c r="C2" s="717" t="s">
        <v>326</v>
      </c>
      <c r="D2" s="717"/>
      <c r="E2" s="717"/>
      <c r="F2" s="717"/>
      <c r="G2" s="717"/>
    </row>
    <row r="3" spans="3:10" ht="15">
      <c r="C3" s="5"/>
      <c r="D3" s="5"/>
      <c r="E3" s="5"/>
      <c r="F3" s="5"/>
      <c r="G3" s="5"/>
      <c r="J3" s="449"/>
    </row>
    <row r="4" spans="3:10" ht="12.75">
      <c r="C4" s="716"/>
      <c r="D4" s="716"/>
      <c r="E4" s="110" t="str">
        <f>'Мат запаси'!E5</f>
        <v>2011 г.</v>
      </c>
      <c r="F4" s="110"/>
      <c r="G4" s="435" t="str">
        <f>вземания!G4</f>
        <v>2010 г.</v>
      </c>
      <c r="J4" s="449"/>
    </row>
    <row r="5" spans="3:10" ht="12.75">
      <c r="C5" s="718" t="s">
        <v>130</v>
      </c>
      <c r="D5" s="718"/>
      <c r="E5" s="116">
        <f>E6+E7</f>
        <v>0</v>
      </c>
      <c r="F5" s="114"/>
      <c r="G5" s="116">
        <v>0</v>
      </c>
      <c r="J5" s="63"/>
    </row>
    <row r="6" spans="3:7" ht="12" customHeight="1" hidden="1">
      <c r="C6" s="720" t="s">
        <v>131</v>
      </c>
      <c r="D6" s="720"/>
      <c r="E6" s="111">
        <v>0</v>
      </c>
      <c r="F6" s="111"/>
      <c r="G6" s="111">
        <v>0</v>
      </c>
    </row>
    <row r="7" spans="3:7" ht="12.75" hidden="1">
      <c r="C7" s="720" t="s">
        <v>64</v>
      </c>
      <c r="D7" s="720"/>
      <c r="E7" s="111">
        <v>0</v>
      </c>
      <c r="F7" s="111"/>
      <c r="G7" s="111">
        <v>0</v>
      </c>
    </row>
    <row r="8" spans="3:7" ht="12.75">
      <c r="C8" s="718" t="s">
        <v>132</v>
      </c>
      <c r="D8" s="718"/>
      <c r="E8" s="116">
        <f>E9+E10</f>
        <v>2</v>
      </c>
      <c r="F8" s="114"/>
      <c r="G8" s="116">
        <v>8</v>
      </c>
    </row>
    <row r="9" spans="3:7" ht="12.75">
      <c r="C9" s="720" t="s">
        <v>131</v>
      </c>
      <c r="D9" s="720"/>
      <c r="E9" s="111">
        <v>2</v>
      </c>
      <c r="F9" s="111"/>
      <c r="G9" s="111">
        <v>8</v>
      </c>
    </row>
    <row r="10" spans="3:11" ht="12.75" hidden="1">
      <c r="C10" s="720" t="s">
        <v>64</v>
      </c>
      <c r="D10" s="720"/>
      <c r="E10" s="111">
        <v>0</v>
      </c>
      <c r="F10" s="111"/>
      <c r="G10" s="111">
        <v>0</v>
      </c>
      <c r="I10" s="719" t="s">
        <v>366</v>
      </c>
      <c r="J10" s="719"/>
      <c r="K10" s="719"/>
    </row>
    <row r="11" spans="3:11" ht="12.75" hidden="1">
      <c r="C11" s="718" t="s">
        <v>63</v>
      </c>
      <c r="D11" s="718"/>
      <c r="E11" s="114">
        <v>0</v>
      </c>
      <c r="F11" s="114"/>
      <c r="G11" s="114">
        <v>0</v>
      </c>
      <c r="I11" s="712" t="s">
        <v>366</v>
      </c>
      <c r="J11" s="712"/>
      <c r="K11" s="712"/>
    </row>
    <row r="12" spans="3:11" ht="12.75" hidden="1">
      <c r="C12" s="718" t="s">
        <v>133</v>
      </c>
      <c r="D12" s="718"/>
      <c r="E12" s="114">
        <v>0</v>
      </c>
      <c r="F12" s="114"/>
      <c r="G12" s="114">
        <v>0</v>
      </c>
      <c r="I12" s="712" t="s">
        <v>366</v>
      </c>
      <c r="J12" s="712"/>
      <c r="K12" s="712"/>
    </row>
    <row r="13" spans="3:11" ht="13.5" thickBot="1">
      <c r="C13" s="716" t="s">
        <v>56</v>
      </c>
      <c r="D13" s="716"/>
      <c r="E13" s="113">
        <f>E12+E11+E8+E5</f>
        <v>2</v>
      </c>
      <c r="F13" s="114"/>
      <c r="G13" s="113">
        <f>G12+G11+G8+G5</f>
        <v>8</v>
      </c>
      <c r="I13" s="711" t="s">
        <v>366</v>
      </c>
      <c r="J13" s="711"/>
      <c r="K13" s="711"/>
    </row>
    <row r="14" ht="13.5" thickTop="1"/>
    <row r="16" spans="4:7" ht="12.75">
      <c r="D16" s="428"/>
      <c r="E16" s="429"/>
      <c r="F16" s="430"/>
      <c r="G16" s="429"/>
    </row>
    <row r="17" spans="4:7" ht="12.75">
      <c r="D17" s="419"/>
      <c r="E17" s="420"/>
      <c r="F17" s="421"/>
      <c r="G17" s="420"/>
    </row>
  </sheetData>
  <sheetProtection/>
  <mergeCells count="15">
    <mergeCell ref="I10:K10"/>
    <mergeCell ref="C2:G2"/>
    <mergeCell ref="C4:D4"/>
    <mergeCell ref="C5:D5"/>
    <mergeCell ref="C6:D6"/>
    <mergeCell ref="C7:D7"/>
    <mergeCell ref="C8:D8"/>
    <mergeCell ref="C9:D9"/>
    <mergeCell ref="C10:D10"/>
    <mergeCell ref="I11:K11"/>
    <mergeCell ref="C11:D11"/>
    <mergeCell ref="I12:K12"/>
    <mergeCell ref="I13:K13"/>
    <mergeCell ref="C12:D12"/>
    <mergeCell ref="C13:D1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</sheetPr>
  <dimension ref="B2:J22"/>
  <sheetViews>
    <sheetView view="pageBreakPreview" zoomScale="110" zoomScaleSheetLayoutView="110" zoomScalePageLayoutView="0" workbookViewId="0" topLeftCell="A1">
      <selection activeCell="H29" sqref="H29"/>
    </sheetView>
  </sheetViews>
  <sheetFormatPr defaultColWidth="9.140625" defaultRowHeight="12.75"/>
  <cols>
    <col min="1" max="1" width="2.57421875" style="1" customWidth="1"/>
    <col min="2" max="2" width="4.00390625" style="1" bestFit="1" customWidth="1"/>
    <col min="3" max="3" width="38.28125" style="1" bestFit="1" customWidth="1"/>
    <col min="4" max="4" width="2.00390625" style="1" customWidth="1"/>
    <col min="5" max="5" width="12.28125" style="1" customWidth="1"/>
    <col min="6" max="6" width="3.8515625" style="1" customWidth="1"/>
    <col min="7" max="7" width="9.28125" style="1" bestFit="1" customWidth="1"/>
    <col min="8" max="16384" width="9.140625" style="1" customWidth="1"/>
  </cols>
  <sheetData>
    <row r="2" spans="2:7" ht="15.75">
      <c r="B2" s="109">
        <v>17</v>
      </c>
      <c r="C2" s="717" t="s">
        <v>16</v>
      </c>
      <c r="D2" s="717"/>
      <c r="E2" s="717"/>
      <c r="F2" s="717"/>
      <c r="G2" s="717"/>
    </row>
    <row r="3" ht="12.75">
      <c r="J3" s="449"/>
    </row>
    <row r="4" ht="12.75" customHeight="1">
      <c r="J4" s="449"/>
    </row>
    <row r="5" spans="5:7" ht="12.75" customHeight="1">
      <c r="E5" s="447" t="str">
        <f>Пари!E4</f>
        <v>2011 г.</v>
      </c>
      <c r="G5" s="447" t="str">
        <f>Пари!G4</f>
        <v>2010 г.</v>
      </c>
    </row>
    <row r="6" spans="5:7" ht="9" customHeight="1">
      <c r="E6" s="105"/>
      <c r="G6" s="105"/>
    </row>
    <row r="7" spans="3:7" ht="12.75" customHeight="1">
      <c r="C7" s="1" t="s">
        <v>393</v>
      </c>
      <c r="E7" s="91">
        <v>0</v>
      </c>
      <c r="G7" s="91">
        <v>0</v>
      </c>
    </row>
    <row r="8" ht="12.75" customHeight="1">
      <c r="C8" s="1" t="s">
        <v>394</v>
      </c>
    </row>
    <row r="9" spans="3:7" ht="12.75" customHeight="1" thickBot="1">
      <c r="C9" s="46" t="s">
        <v>395</v>
      </c>
      <c r="E9" s="448">
        <v>536</v>
      </c>
      <c r="G9" s="448">
        <v>536</v>
      </c>
    </row>
    <row r="10" ht="12.75" customHeight="1" thickTop="1"/>
    <row r="11" ht="12.75" customHeight="1"/>
    <row r="12" spans="5:7" ht="12.75" customHeight="1" hidden="1">
      <c r="E12" s="447" t="str">
        <f>E5</f>
        <v>2011 г.</v>
      </c>
      <c r="G12" s="447" t="str">
        <f>G5</f>
        <v>2010 г.</v>
      </c>
    </row>
    <row r="13" spans="3:7" ht="12.75" customHeight="1" hidden="1">
      <c r="C13" s="1" t="s">
        <v>396</v>
      </c>
      <c r="E13" s="91"/>
      <c r="F13" s="91"/>
      <c r="G13" s="91"/>
    </row>
    <row r="14" spans="3:7" ht="12.75" customHeight="1" hidden="1">
      <c r="C14" s="1" t="s">
        <v>397</v>
      </c>
      <c r="E14" s="91">
        <v>0</v>
      </c>
      <c r="F14" s="91"/>
      <c r="G14" s="91">
        <v>0</v>
      </c>
    </row>
    <row r="15" spans="3:7" ht="12.75" customHeight="1" hidden="1">
      <c r="C15" s="1" t="s">
        <v>398</v>
      </c>
      <c r="E15" s="91">
        <v>0</v>
      </c>
      <c r="F15" s="91"/>
      <c r="G15" s="91">
        <v>0</v>
      </c>
    </row>
    <row r="16" spans="3:7" ht="12.75" customHeight="1" hidden="1" thickBot="1">
      <c r="C16" s="46" t="s">
        <v>399</v>
      </c>
      <c r="E16" s="450">
        <f>E13+E14+E15</f>
        <v>0</v>
      </c>
      <c r="F16" s="91"/>
      <c r="G16" s="450">
        <f>G13+G14+G15</f>
        <v>0</v>
      </c>
    </row>
    <row r="17" ht="12.75" customHeight="1"/>
    <row r="18" ht="12.75" customHeight="1"/>
    <row r="21" spans="3:7" ht="12.75">
      <c r="C21" s="419"/>
      <c r="D21" s="419"/>
      <c r="E21" s="420"/>
      <c r="F21" s="421"/>
      <c r="G21" s="420"/>
    </row>
    <row r="22" spans="3:7" ht="12.75">
      <c r="C22" s="419"/>
      <c r="E22" s="452"/>
      <c r="F22" s="426"/>
      <c r="G22" s="452"/>
    </row>
    <row r="24" ht="13.5" customHeight="1"/>
    <row r="25" ht="13.5" customHeight="1"/>
    <row r="26" ht="13.5" customHeight="1"/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</sheetData>
  <sheetProtection/>
  <mergeCells count="1">
    <mergeCell ref="C2:G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</sheetPr>
  <dimension ref="B2:M21"/>
  <sheetViews>
    <sheetView view="pageBreakPreview" zoomScale="110" zoomScaleSheetLayoutView="110" zoomScalePageLayoutView="0" workbookViewId="0" topLeftCell="A1">
      <selection activeCell="C20" sqref="C20:H23"/>
    </sheetView>
  </sheetViews>
  <sheetFormatPr defaultColWidth="9.140625" defaultRowHeight="12.75"/>
  <cols>
    <col min="1" max="1" width="1.57421875" style="1" customWidth="1"/>
    <col min="2" max="2" width="5.7109375" style="1" customWidth="1"/>
    <col min="3" max="3" width="16.00390625" style="1" customWidth="1"/>
    <col min="4" max="4" width="22.421875" style="1" customWidth="1"/>
    <col min="5" max="5" width="4.28125" style="1" customWidth="1"/>
    <col min="6" max="6" width="12.140625" style="1" customWidth="1"/>
    <col min="7" max="7" width="3.57421875" style="4" customWidth="1"/>
    <col min="8" max="8" width="12.140625" style="1" customWidth="1"/>
    <col min="9" max="9" width="2.421875" style="1" customWidth="1"/>
    <col min="10" max="10" width="2.00390625" style="1" customWidth="1"/>
    <col min="11" max="11" width="2.7109375" style="1" customWidth="1"/>
    <col min="12" max="12" width="33.57421875" style="1" bestFit="1" customWidth="1"/>
    <col min="13" max="16384" width="9.140625" style="1" customWidth="1"/>
  </cols>
  <sheetData>
    <row r="2" spans="2:8" ht="15.75">
      <c r="B2" s="109">
        <v>18</v>
      </c>
      <c r="C2" s="717" t="s">
        <v>322</v>
      </c>
      <c r="D2" s="717"/>
      <c r="E2" s="717"/>
      <c r="F2" s="717"/>
      <c r="G2" s="717"/>
      <c r="H2" s="717"/>
    </row>
    <row r="3" spans="3:8" ht="15">
      <c r="C3" s="5"/>
      <c r="D3" s="5"/>
      <c r="E3" s="5"/>
      <c r="F3" s="5"/>
      <c r="G3" s="5"/>
      <c r="H3" s="5"/>
    </row>
    <row r="4" spans="3:8" ht="15">
      <c r="C4" s="5"/>
      <c r="D4" s="5"/>
      <c r="E4" s="5"/>
      <c r="F4" s="5"/>
      <c r="G4" s="5"/>
      <c r="H4" s="5"/>
    </row>
    <row r="5" spans="3:12" ht="12.75">
      <c r="C5" s="716"/>
      <c r="D5" s="716"/>
      <c r="E5" s="57"/>
      <c r="F5" s="424" t="str">
        <f>' осн капитал'!E5</f>
        <v>2011 г.</v>
      </c>
      <c r="G5" s="110"/>
      <c r="H5" s="424" t="str">
        <f>' осн капитал'!G5</f>
        <v>2010 г.</v>
      </c>
      <c r="L5" s="449"/>
    </row>
    <row r="6" spans="3:12" ht="12.75">
      <c r="C6" s="718"/>
      <c r="D6" s="718"/>
      <c r="E6" s="121"/>
      <c r="F6" s="114"/>
      <c r="G6" s="114"/>
      <c r="H6" s="114"/>
      <c r="L6" s="449"/>
    </row>
    <row r="7" spans="3:8" ht="12.75">
      <c r="C7" s="715" t="s">
        <v>323</v>
      </c>
      <c r="D7" s="715"/>
      <c r="E7" s="44"/>
      <c r="F7" s="111">
        <v>860</v>
      </c>
      <c r="G7" s="111"/>
      <c r="H7" s="111">
        <v>429</v>
      </c>
    </row>
    <row r="8" spans="3:8" ht="12.75" hidden="1">
      <c r="C8" s="715" t="s">
        <v>134</v>
      </c>
      <c r="D8" s="715"/>
      <c r="E8" s="44"/>
      <c r="F8" s="111">
        <v>0</v>
      </c>
      <c r="G8" s="111"/>
      <c r="H8" s="111">
        <v>0</v>
      </c>
    </row>
    <row r="9" spans="3:8" ht="12.75">
      <c r="C9" s="715" t="s">
        <v>232</v>
      </c>
      <c r="D9" s="715"/>
      <c r="E9" s="44"/>
      <c r="F9" s="111">
        <v>14</v>
      </c>
      <c r="G9" s="111"/>
      <c r="H9" s="111">
        <v>14</v>
      </c>
    </row>
    <row r="10" spans="3:8" ht="12.75">
      <c r="C10" s="715" t="s">
        <v>401</v>
      </c>
      <c r="D10" s="715"/>
      <c r="E10" s="44"/>
      <c r="F10" s="111">
        <v>4</v>
      </c>
      <c r="G10" s="111"/>
      <c r="H10" s="111">
        <v>246</v>
      </c>
    </row>
    <row r="11" spans="3:8" ht="12.75">
      <c r="C11" s="715" t="s">
        <v>402</v>
      </c>
      <c r="D11" s="715"/>
      <c r="E11" s="121"/>
      <c r="F11" s="111">
        <v>1584</v>
      </c>
      <c r="G11" s="111"/>
      <c r="H11" s="111">
        <v>1714</v>
      </c>
    </row>
    <row r="12" spans="3:8" ht="12.75">
      <c r="C12" s="715" t="s">
        <v>135</v>
      </c>
      <c r="D12" s="715"/>
      <c r="E12" s="121"/>
      <c r="F12" s="111">
        <v>2275</v>
      </c>
      <c r="G12" s="111"/>
      <c r="H12" s="111">
        <v>2580</v>
      </c>
    </row>
    <row r="13" spans="3:12" ht="12.75" hidden="1">
      <c r="C13" s="715" t="s">
        <v>136</v>
      </c>
      <c r="D13" s="715"/>
      <c r="E13" s="44"/>
      <c r="F13" s="111"/>
      <c r="G13" s="111"/>
      <c r="H13" s="111"/>
      <c r="J13" s="711" t="s">
        <v>366</v>
      </c>
      <c r="K13" s="711"/>
      <c r="L13" s="711"/>
    </row>
    <row r="14" spans="3:12" ht="12.75" hidden="1">
      <c r="C14" s="715" t="s">
        <v>136</v>
      </c>
      <c r="D14" s="715"/>
      <c r="E14" s="44"/>
      <c r="F14" s="111"/>
      <c r="G14" s="111"/>
      <c r="H14" s="111"/>
      <c r="J14" s="712" t="s">
        <v>366</v>
      </c>
      <c r="K14" s="712"/>
      <c r="L14" s="712"/>
    </row>
    <row r="15" spans="3:12" ht="13.5" thickBot="1">
      <c r="C15" s="716" t="s">
        <v>56</v>
      </c>
      <c r="D15" s="716"/>
      <c r="E15" s="57"/>
      <c r="F15" s="113">
        <f>SUM(F7:F14)</f>
        <v>4737</v>
      </c>
      <c r="G15" s="114"/>
      <c r="H15" s="113">
        <f>SUM(H7:H14)</f>
        <v>4983</v>
      </c>
      <c r="J15" s="711" t="s">
        <v>366</v>
      </c>
      <c r="K15" s="711"/>
      <c r="L15" s="711"/>
    </row>
    <row r="16" spans="12:13" ht="15" thickTop="1">
      <c r="L16" s="233"/>
      <c r="M16" s="233"/>
    </row>
    <row r="20" spans="3:9" ht="12.75">
      <c r="C20" s="428"/>
      <c r="D20" s="428"/>
      <c r="E20" s="428"/>
      <c r="F20" s="429"/>
      <c r="G20" s="430"/>
      <c r="H20" s="429"/>
      <c r="I20" s="4"/>
    </row>
    <row r="21" spans="3:9" ht="12.75">
      <c r="C21" s="419"/>
      <c r="D21" s="419"/>
      <c r="E21" s="419"/>
      <c r="F21" s="420"/>
      <c r="G21" s="421"/>
      <c r="H21" s="420"/>
      <c r="I21" s="4"/>
    </row>
  </sheetData>
  <sheetProtection/>
  <mergeCells count="15">
    <mergeCell ref="C2:H2"/>
    <mergeCell ref="C5:D5"/>
    <mergeCell ref="C6:D6"/>
    <mergeCell ref="C7:D7"/>
    <mergeCell ref="J15:L15"/>
    <mergeCell ref="J13:L13"/>
    <mergeCell ref="J14:L14"/>
    <mergeCell ref="C15:D15"/>
    <mergeCell ref="C14:D14"/>
    <mergeCell ref="C8:D8"/>
    <mergeCell ref="C13:D13"/>
    <mergeCell ref="C9:D9"/>
    <mergeCell ref="C10:D10"/>
    <mergeCell ref="C11:D11"/>
    <mergeCell ref="C12:D1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2D050"/>
  </sheetPr>
  <dimension ref="B2:Q37"/>
  <sheetViews>
    <sheetView view="pageBreakPreview" zoomScale="110" zoomScaleSheetLayoutView="110" zoomScalePageLayoutView="0" workbookViewId="0" topLeftCell="A1">
      <selection activeCell="M45" sqref="M45"/>
    </sheetView>
  </sheetViews>
  <sheetFormatPr defaultColWidth="9.140625" defaultRowHeight="12.75"/>
  <cols>
    <col min="1" max="1" width="2.28125" style="1" customWidth="1"/>
    <col min="2" max="2" width="4.28125" style="1" customWidth="1"/>
    <col min="3" max="3" width="23.8515625" style="4" customWidth="1"/>
    <col min="4" max="6" width="6.28125" style="4" customWidth="1"/>
    <col min="7" max="7" width="12.57421875" style="4" customWidth="1"/>
    <col min="8" max="8" width="6.140625" style="4" customWidth="1"/>
    <col min="9" max="9" width="10.421875" style="4" bestFit="1" customWidth="1"/>
    <col min="10" max="10" width="9.421875" style="4" customWidth="1"/>
    <col min="11" max="11" width="3.140625" style="1" customWidth="1"/>
    <col min="12" max="12" width="9.140625" style="1" customWidth="1"/>
    <col min="13" max="13" width="33.57421875" style="1" bestFit="1" customWidth="1"/>
    <col min="14" max="14" width="4.421875" style="1" customWidth="1"/>
    <col min="15" max="15" width="8.7109375" style="1" bestFit="1" customWidth="1"/>
    <col min="16" max="16" width="2.421875" style="1" customWidth="1"/>
    <col min="17" max="16384" width="9.140625" style="1" customWidth="1"/>
  </cols>
  <sheetData>
    <row r="2" spans="2:17" s="103" customFormat="1" ht="15">
      <c r="B2" s="455">
        <v>19</v>
      </c>
      <c r="C2" s="721" t="s">
        <v>405</v>
      </c>
      <c r="D2" s="721"/>
      <c r="E2" s="721"/>
      <c r="F2" s="721"/>
      <c r="G2" s="721"/>
      <c r="H2" s="721"/>
      <c r="I2" s="721"/>
      <c r="J2" s="721"/>
      <c r="M2" s="1"/>
      <c r="N2" s="1"/>
      <c r="O2" s="1"/>
      <c r="P2" s="1"/>
      <c r="Q2" s="1"/>
    </row>
    <row r="3" spans="2:17" s="103" customFormat="1" ht="15">
      <c r="B3" s="455"/>
      <c r="C3" s="366"/>
      <c r="D3" s="366"/>
      <c r="E3" s="366"/>
      <c r="F3" s="366"/>
      <c r="G3" s="366"/>
      <c r="H3" s="366"/>
      <c r="I3" s="366"/>
      <c r="J3" s="366"/>
      <c r="M3" s="1"/>
      <c r="N3" s="1"/>
      <c r="O3" s="1"/>
      <c r="P3" s="1"/>
      <c r="Q3" s="1"/>
    </row>
    <row r="4" spans="3:10" ht="15">
      <c r="C4" s="5"/>
      <c r="D4" s="5"/>
      <c r="E4" s="5"/>
      <c r="F4" s="5"/>
      <c r="G4" s="5"/>
      <c r="H4" s="5"/>
      <c r="I4" s="5"/>
      <c r="J4" s="5"/>
    </row>
    <row r="5" spans="3:10" ht="15">
      <c r="C5" s="245"/>
      <c r="D5" s="245"/>
      <c r="E5" s="245"/>
      <c r="F5" s="245"/>
      <c r="G5" s="424" t="str">
        <f>задължения!F5</f>
        <v>2011 г.</v>
      </c>
      <c r="H5" s="110"/>
      <c r="I5" s="424" t="str">
        <f>задължения!H5</f>
        <v>2010 г.</v>
      </c>
      <c r="J5" s="245"/>
    </row>
    <row r="6" spans="3:13" ht="12.75">
      <c r="C6" s="43"/>
      <c r="D6" s="43"/>
      <c r="E6" s="43"/>
      <c r="F6" s="43"/>
      <c r="G6" s="43"/>
      <c r="H6" s="43"/>
      <c r="I6" s="43"/>
      <c r="J6" s="43"/>
      <c r="M6" s="449"/>
    </row>
    <row r="7" spans="3:13" ht="12.75" hidden="1">
      <c r="C7" s="16" t="s">
        <v>449</v>
      </c>
      <c r="D7" s="16"/>
      <c r="E7" s="16"/>
      <c r="F7" s="16"/>
      <c r="G7" s="518"/>
      <c r="H7" s="518"/>
      <c r="I7" s="518"/>
      <c r="J7" s="16"/>
      <c r="M7" s="449"/>
    </row>
    <row r="8" spans="3:10" ht="12.75" hidden="1">
      <c r="C8" s="16" t="s">
        <v>447</v>
      </c>
      <c r="D8" s="16"/>
      <c r="E8" s="16"/>
      <c r="F8" s="16"/>
      <c r="G8" s="518"/>
      <c r="H8" s="518"/>
      <c r="I8" s="518"/>
      <c r="J8" s="16"/>
    </row>
    <row r="9" spans="3:10" ht="12.75">
      <c r="C9" s="16" t="s">
        <v>29</v>
      </c>
      <c r="D9" s="16"/>
      <c r="E9" s="16"/>
      <c r="F9" s="16"/>
      <c r="G9" s="518">
        <v>405</v>
      </c>
      <c r="H9" s="518"/>
      <c r="I9" s="518">
        <v>806</v>
      </c>
      <c r="J9" s="16"/>
    </row>
    <row r="10" spans="3:10" ht="12.75" hidden="1">
      <c r="C10" s="43" t="s">
        <v>448</v>
      </c>
      <c r="D10" s="43"/>
      <c r="E10" s="43"/>
      <c r="F10" s="43"/>
      <c r="G10" s="519"/>
      <c r="H10" s="519"/>
      <c r="I10" s="519"/>
      <c r="J10" s="43"/>
    </row>
    <row r="11" spans="3:17" ht="15.75" thickBot="1">
      <c r="C11" s="245"/>
      <c r="D11" s="245"/>
      <c r="E11" s="245"/>
      <c r="F11" s="245"/>
      <c r="G11" s="520">
        <f>SUM(G7:G10)</f>
        <v>405</v>
      </c>
      <c r="H11" s="519"/>
      <c r="I11" s="520">
        <f>SUM(I7:I10)</f>
        <v>806</v>
      </c>
      <c r="J11" s="245"/>
      <c r="M11" s="294"/>
      <c r="N11" s="294"/>
      <c r="O11" s="513"/>
      <c r="P11" s="514"/>
      <c r="Q11" s="513"/>
    </row>
    <row r="12" spans="3:17" ht="13.5" thickTop="1">
      <c r="C12" s="43"/>
      <c r="D12" s="43"/>
      <c r="E12" s="43"/>
      <c r="F12" s="43"/>
      <c r="G12" s="43"/>
      <c r="H12" s="43"/>
      <c r="I12" s="43"/>
      <c r="J12" s="43"/>
      <c r="M12" s="515"/>
      <c r="N12" s="515"/>
      <c r="O12" s="516"/>
      <c r="P12" s="517"/>
      <c r="Q12" s="516"/>
    </row>
    <row r="13" spans="3:10" ht="12.75" hidden="1">
      <c r="C13" s="456"/>
      <c r="D13" s="16"/>
      <c r="E13" s="16"/>
      <c r="F13" s="16"/>
      <c r="G13" s="16"/>
      <c r="H13" s="16"/>
      <c r="I13" s="16"/>
      <c r="J13" s="16"/>
    </row>
    <row r="14" spans="3:10" ht="12.75" hidden="1">
      <c r="C14" s="446"/>
      <c r="D14" s="23"/>
      <c r="E14" s="23"/>
      <c r="F14" s="23"/>
      <c r="G14" s="23"/>
      <c r="H14" s="23"/>
      <c r="I14" s="23"/>
      <c r="J14" s="23"/>
    </row>
    <row r="15" spans="3:10" ht="15">
      <c r="C15" s="457" t="s">
        <v>358</v>
      </c>
      <c r="D15" s="457"/>
      <c r="E15" s="457"/>
      <c r="F15" s="457"/>
      <c r="G15" s="457"/>
      <c r="H15" s="457"/>
      <c r="I15" s="457"/>
      <c r="J15" s="457"/>
    </row>
    <row r="16" spans="3:10" ht="12.75">
      <c r="C16" s="458" t="s">
        <v>199</v>
      </c>
      <c r="D16" s="458"/>
      <c r="E16" s="458"/>
      <c r="F16" s="458"/>
      <c r="G16" s="523" t="s">
        <v>455</v>
      </c>
      <c r="H16" s="392" t="s">
        <v>196</v>
      </c>
      <c r="I16" s="392" t="s">
        <v>198</v>
      </c>
      <c r="J16" s="392" t="s">
        <v>197</v>
      </c>
    </row>
    <row r="17" spans="3:9" ht="12.75" hidden="1">
      <c r="C17" s="459" t="s">
        <v>450</v>
      </c>
      <c r="D17" s="459"/>
      <c r="E17" s="459"/>
      <c r="F17" s="459"/>
      <c r="G17" s="524"/>
      <c r="H17" s="459" t="s">
        <v>452</v>
      </c>
      <c r="I17" s="521">
        <v>0.03</v>
      </c>
    </row>
    <row r="18" spans="3:9" ht="12.75" hidden="1">
      <c r="C18" s="460" t="s">
        <v>451</v>
      </c>
      <c r="D18" s="460"/>
      <c r="E18" s="460"/>
      <c r="F18" s="460"/>
      <c r="G18" s="525"/>
      <c r="H18" s="460" t="s">
        <v>453</v>
      </c>
      <c r="I18" s="522">
        <v>0.04</v>
      </c>
    </row>
    <row r="19" spans="3:10" ht="12.75" hidden="1">
      <c r="C19" s="473" t="s">
        <v>444</v>
      </c>
      <c r="D19" s="460"/>
      <c r="E19" s="460"/>
      <c r="F19" s="460"/>
      <c r="G19" s="525"/>
      <c r="H19" s="460" t="s">
        <v>452</v>
      </c>
      <c r="I19" s="521">
        <v>0</v>
      </c>
      <c r="J19" s="4" t="s">
        <v>454</v>
      </c>
    </row>
    <row r="20" spans="3:9" ht="13.5" hidden="1" thickBot="1">
      <c r="C20" s="460"/>
      <c r="D20" s="460"/>
      <c r="E20" s="460"/>
      <c r="F20" s="460"/>
      <c r="G20" s="450">
        <f>SUM(G17:G19)</f>
        <v>0</v>
      </c>
      <c r="H20" s="1"/>
      <c r="I20" s="24"/>
    </row>
    <row r="21" spans="3:9" ht="12.75">
      <c r="C21" s="460"/>
      <c r="D21" s="460"/>
      <c r="E21" s="460"/>
      <c r="F21" s="460"/>
      <c r="G21" s="460"/>
      <c r="I21" s="24"/>
    </row>
    <row r="23" spans="3:10" ht="15" hidden="1">
      <c r="C23" s="722" t="s">
        <v>203</v>
      </c>
      <c r="D23" s="722"/>
      <c r="E23" s="722"/>
      <c r="F23" s="722"/>
      <c r="G23" s="722"/>
      <c r="H23" s="722"/>
      <c r="I23" s="722"/>
      <c r="J23" s="722"/>
    </row>
    <row r="24" spans="3:10" ht="12.75" hidden="1">
      <c r="C24" s="723" t="s">
        <v>367</v>
      </c>
      <c r="D24" s="723"/>
      <c r="E24" s="723"/>
      <c r="F24" s="723"/>
      <c r="G24" s="723"/>
      <c r="H24" s="723"/>
      <c r="I24" s="723"/>
      <c r="J24" s="723"/>
    </row>
    <row r="25" spans="3:10" ht="12.75" customHeight="1" hidden="1">
      <c r="C25" s="724"/>
      <c r="D25" s="724"/>
      <c r="E25" s="724"/>
      <c r="F25" s="724"/>
      <c r="G25" s="724"/>
      <c r="H25" s="707" t="s">
        <v>119</v>
      </c>
      <c r="I25" s="707"/>
      <c r="J25" s="321" t="s">
        <v>120</v>
      </c>
    </row>
    <row r="26" spans="3:10" ht="12.75" customHeight="1" hidden="1">
      <c r="C26" s="709" t="s">
        <v>194</v>
      </c>
      <c r="D26" s="709"/>
      <c r="E26" s="709"/>
      <c r="F26" s="709"/>
      <c r="G26" s="709"/>
      <c r="H26" s="725"/>
      <c r="I26" s="725"/>
      <c r="J26" s="323"/>
    </row>
    <row r="27" spans="3:10" ht="12.75" customHeight="1" hidden="1">
      <c r="C27" s="709" t="s">
        <v>121</v>
      </c>
      <c r="D27" s="709"/>
      <c r="E27" s="709"/>
      <c r="F27" s="709"/>
      <c r="G27" s="709"/>
      <c r="H27" s="725"/>
      <c r="I27" s="725"/>
      <c r="J27" s="323"/>
    </row>
    <row r="28" spans="3:10" ht="12.75" customHeight="1" hidden="1">
      <c r="C28" s="707" t="s">
        <v>122</v>
      </c>
      <c r="D28" s="707"/>
      <c r="E28" s="707"/>
      <c r="F28" s="707"/>
      <c r="G28" s="707"/>
      <c r="H28" s="726">
        <v>0</v>
      </c>
      <c r="I28" s="726"/>
      <c r="J28" s="322">
        <v>0</v>
      </c>
    </row>
    <row r="29" spans="3:10" ht="12.75" hidden="1">
      <c r="C29" s="723" t="s">
        <v>368</v>
      </c>
      <c r="D29" s="723"/>
      <c r="E29" s="723"/>
      <c r="F29" s="723"/>
      <c r="G29" s="723"/>
      <c r="H29" s="723"/>
      <c r="I29" s="723"/>
      <c r="J29" s="723"/>
    </row>
    <row r="30" spans="3:10" ht="12.75" customHeight="1" hidden="1">
      <c r="C30" s="724"/>
      <c r="D30" s="724"/>
      <c r="E30" s="724"/>
      <c r="F30" s="724"/>
      <c r="G30" s="724"/>
      <c r="H30" s="707" t="s">
        <v>119</v>
      </c>
      <c r="I30" s="707"/>
      <c r="J30" s="321" t="s">
        <v>120</v>
      </c>
    </row>
    <row r="31" spans="3:10" ht="12.75" customHeight="1" hidden="1">
      <c r="C31" s="709" t="s">
        <v>194</v>
      </c>
      <c r="D31" s="709"/>
      <c r="E31" s="709"/>
      <c r="F31" s="709"/>
      <c r="G31" s="709"/>
      <c r="H31" s="725"/>
      <c r="I31" s="725"/>
      <c r="J31" s="323"/>
    </row>
    <row r="32" spans="3:10" ht="12.75" customHeight="1" hidden="1">
      <c r="C32" s="709" t="s">
        <v>121</v>
      </c>
      <c r="D32" s="709"/>
      <c r="E32" s="709"/>
      <c r="F32" s="709"/>
      <c r="G32" s="709"/>
      <c r="H32" s="725"/>
      <c r="I32" s="725"/>
      <c r="J32" s="323"/>
    </row>
    <row r="33" spans="3:10" ht="12.75" customHeight="1" hidden="1">
      <c r="C33" s="707" t="s">
        <v>122</v>
      </c>
      <c r="D33" s="707"/>
      <c r="E33" s="707"/>
      <c r="F33" s="707"/>
      <c r="G33" s="707"/>
      <c r="H33" s="726">
        <v>0</v>
      </c>
      <c r="I33" s="726"/>
      <c r="J33" s="322">
        <v>0</v>
      </c>
    </row>
    <row r="34" spans="3:10" ht="15" hidden="1">
      <c r="C34" s="722" t="s">
        <v>204</v>
      </c>
      <c r="D34" s="722"/>
      <c r="E34" s="722"/>
      <c r="F34" s="722"/>
      <c r="G34" s="722"/>
      <c r="H34" s="722"/>
      <c r="I34" s="722"/>
      <c r="J34" s="722"/>
    </row>
    <row r="35" spans="3:10" ht="12.75" hidden="1">
      <c r="C35" s="723" t="s">
        <v>367</v>
      </c>
      <c r="D35" s="723"/>
      <c r="E35" s="723"/>
      <c r="F35" s="723"/>
      <c r="G35" s="723"/>
      <c r="H35" s="723"/>
      <c r="I35" s="723"/>
      <c r="J35" s="723"/>
    </row>
    <row r="36" spans="3:10" ht="12.75" customHeight="1" hidden="1">
      <c r="C36" s="709" t="s">
        <v>194</v>
      </c>
      <c r="D36" s="709"/>
      <c r="E36" s="709"/>
      <c r="F36" s="709"/>
      <c r="G36" s="709"/>
      <c r="H36" s="725"/>
      <c r="I36" s="725"/>
      <c r="J36" s="323"/>
    </row>
    <row r="37" spans="3:10" ht="12.75" customHeight="1" hidden="1">
      <c r="C37" s="707" t="s">
        <v>56</v>
      </c>
      <c r="D37" s="707"/>
      <c r="E37" s="707"/>
      <c r="F37" s="707"/>
      <c r="G37" s="707"/>
      <c r="H37" s="726">
        <v>0</v>
      </c>
      <c r="I37" s="726"/>
      <c r="J37" s="322">
        <v>0</v>
      </c>
    </row>
    <row r="38" ht="12.75" hidden="1"/>
    <row r="39" ht="12.75" hidden="1"/>
  </sheetData>
  <sheetProtection/>
  <mergeCells count="26">
    <mergeCell ref="H27:I27"/>
    <mergeCell ref="C28:G28"/>
    <mergeCell ref="H28:I28"/>
    <mergeCell ref="C37:G37"/>
    <mergeCell ref="H37:I37"/>
    <mergeCell ref="C34:J34"/>
    <mergeCell ref="C35:J35"/>
    <mergeCell ref="C36:G36"/>
    <mergeCell ref="H36:I36"/>
    <mergeCell ref="C33:G33"/>
    <mergeCell ref="H33:I33"/>
    <mergeCell ref="H31:I31"/>
    <mergeCell ref="C29:J29"/>
    <mergeCell ref="C30:G30"/>
    <mergeCell ref="H32:I32"/>
    <mergeCell ref="C32:G32"/>
    <mergeCell ref="C2:J2"/>
    <mergeCell ref="C23:J23"/>
    <mergeCell ref="H30:I30"/>
    <mergeCell ref="C31:G31"/>
    <mergeCell ref="C24:J24"/>
    <mergeCell ref="C25:G25"/>
    <mergeCell ref="H25:I25"/>
    <mergeCell ref="C26:G26"/>
    <mergeCell ref="H26:I26"/>
    <mergeCell ref="C27:G27"/>
  </mergeCells>
  <printOptions/>
  <pageMargins left="0.75" right="0.75" top="1" bottom="1" header="0.5" footer="0.5"/>
  <pageSetup horizontalDpi="600" verticalDpi="600" orientation="portrait" paperSize="9" scale="96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00B0F0"/>
  </sheetPr>
  <dimension ref="B2:L18"/>
  <sheetViews>
    <sheetView view="pageBreakPreview" zoomScale="110" zoomScaleSheetLayoutView="110" zoomScalePageLayoutView="0" workbookViewId="0" topLeftCell="A1">
      <selection activeCell="C17" sqref="C17:C18"/>
    </sheetView>
  </sheetViews>
  <sheetFormatPr defaultColWidth="9.140625" defaultRowHeight="12.75"/>
  <cols>
    <col min="1" max="1" width="2.00390625" style="1" customWidth="1"/>
    <col min="2" max="2" width="4.140625" style="1" customWidth="1"/>
    <col min="3" max="3" width="15.00390625" style="1" customWidth="1"/>
    <col min="4" max="4" width="22.28125" style="1" customWidth="1"/>
    <col min="5" max="5" width="11.57421875" style="1" bestFit="1" customWidth="1"/>
    <col min="6" max="6" width="9.28125" style="1" customWidth="1"/>
    <col min="7" max="7" width="11.57421875" style="1" customWidth="1"/>
    <col min="8" max="8" width="14.140625" style="1" customWidth="1"/>
    <col min="9" max="9" width="16.28125" style="1" customWidth="1"/>
    <col min="10" max="10" width="11.57421875" style="1" bestFit="1" customWidth="1"/>
    <col min="11" max="11" width="2.00390625" style="1" customWidth="1"/>
    <col min="12" max="16384" width="9.140625" style="1" customWidth="1"/>
  </cols>
  <sheetData>
    <row r="2" spans="2:10" s="103" customFormat="1" ht="15">
      <c r="B2" s="455">
        <v>20</v>
      </c>
      <c r="C2" s="721" t="s">
        <v>45</v>
      </c>
      <c r="D2" s="721"/>
      <c r="E2" s="721"/>
      <c r="F2" s="721"/>
      <c r="G2" s="721"/>
      <c r="H2" s="721"/>
      <c r="I2" s="721"/>
      <c r="J2" s="721"/>
    </row>
    <row r="3" spans="3:12" ht="15">
      <c r="C3" s="5"/>
      <c r="D3" s="5"/>
      <c r="E3" s="5"/>
      <c r="F3" s="5"/>
      <c r="G3" s="5"/>
      <c r="H3" s="5"/>
      <c r="I3" s="5"/>
      <c r="J3" s="5"/>
      <c r="L3" s="449"/>
    </row>
    <row r="4" spans="3:12" ht="15">
      <c r="C4" s="5"/>
      <c r="D4" s="5"/>
      <c r="E4" s="5"/>
      <c r="F4" s="5"/>
      <c r="G4" s="5"/>
      <c r="H4" s="5"/>
      <c r="I4" s="5"/>
      <c r="J4" s="5"/>
      <c r="L4" s="449"/>
    </row>
    <row r="5" spans="3:10" ht="15">
      <c r="C5" s="5"/>
      <c r="D5" s="5"/>
      <c r="E5" s="5"/>
      <c r="F5" s="5"/>
      <c r="G5" s="5"/>
      <c r="H5" s="5"/>
      <c r="I5" s="5"/>
      <c r="J5" s="5"/>
    </row>
    <row r="6" spans="3:10" s="120" customFormat="1" ht="42.75" customHeight="1">
      <c r="C6" s="669"/>
      <c r="D6" s="669"/>
      <c r="E6" s="118" t="str">
        <f>задължения!F5</f>
        <v>2011 г.</v>
      </c>
      <c r="F6" s="119" t="s">
        <v>301</v>
      </c>
      <c r="G6" s="119" t="s">
        <v>407</v>
      </c>
      <c r="H6" s="119" t="s">
        <v>408</v>
      </c>
      <c r="I6" s="119" t="s">
        <v>409</v>
      </c>
      <c r="J6" s="119" t="str">
        <f>задължения!H5</f>
        <v>2010 г.</v>
      </c>
    </row>
    <row r="7" spans="3:10" ht="12.75">
      <c r="C7" s="718" t="s">
        <v>137</v>
      </c>
      <c r="D7" s="718"/>
      <c r="E7" s="114"/>
      <c r="F7" s="111"/>
      <c r="G7" s="111"/>
      <c r="H7" s="111"/>
      <c r="I7" s="111"/>
      <c r="J7" s="114"/>
    </row>
    <row r="8" spans="3:10" ht="12.75">
      <c r="C8" s="715" t="s">
        <v>406</v>
      </c>
      <c r="D8" s="715"/>
      <c r="E8" s="111"/>
      <c r="F8" s="111"/>
      <c r="G8" s="111"/>
      <c r="H8" s="111"/>
      <c r="I8" s="111"/>
      <c r="J8" s="111"/>
    </row>
    <row r="9" spans="3:10" ht="12.75">
      <c r="C9" s="715" t="s">
        <v>410</v>
      </c>
      <c r="D9" s="715"/>
      <c r="E9" s="111"/>
      <c r="F9" s="111"/>
      <c r="G9" s="111">
        <v>0</v>
      </c>
      <c r="H9" s="111">
        <v>0</v>
      </c>
      <c r="I9" s="111"/>
      <c r="J9" s="111"/>
    </row>
    <row r="10" spans="3:10" ht="12.75">
      <c r="C10" s="715" t="s">
        <v>138</v>
      </c>
      <c r="D10" s="715"/>
      <c r="E10" s="111"/>
      <c r="F10" s="111"/>
      <c r="G10" s="111"/>
      <c r="H10" s="111"/>
      <c r="I10" s="111"/>
      <c r="J10" s="111"/>
    </row>
    <row r="11" spans="3:10" ht="12.75">
      <c r="C11" s="718" t="s">
        <v>324</v>
      </c>
      <c r="D11" s="718"/>
      <c r="E11" s="111">
        <f>SUM(E12:E13)</f>
        <v>0</v>
      </c>
      <c r="F11" s="114"/>
      <c r="G11" s="114"/>
      <c r="H11" s="114"/>
      <c r="I11" s="114"/>
      <c r="J11" s="111">
        <f>SUM(J12:J13)</f>
        <v>0</v>
      </c>
    </row>
    <row r="12" spans="3:10" ht="12.75">
      <c r="C12" s="715" t="s">
        <v>138</v>
      </c>
      <c r="D12" s="715"/>
      <c r="E12" s="111">
        <f>SUM(F12:J12)</f>
        <v>0</v>
      </c>
      <c r="F12" s="111"/>
      <c r="G12" s="111"/>
      <c r="H12" s="111"/>
      <c r="I12" s="111"/>
      <c r="J12" s="111">
        <v>0</v>
      </c>
    </row>
    <row r="13" spans="3:10" ht="12.75">
      <c r="C13" s="715" t="s">
        <v>138</v>
      </c>
      <c r="D13" s="715"/>
      <c r="E13" s="111">
        <f>SUM(F13:J13)</f>
        <v>0</v>
      </c>
      <c r="F13" s="111"/>
      <c r="G13" s="111"/>
      <c r="H13" s="111"/>
      <c r="I13" s="111"/>
      <c r="J13" s="111">
        <v>0</v>
      </c>
    </row>
    <row r="14" spans="3:10" ht="13.5" thickBot="1">
      <c r="C14" s="716"/>
      <c r="D14" s="716"/>
      <c r="E14" s="113">
        <f>E7+E11</f>
        <v>0</v>
      </c>
      <c r="F14" s="114"/>
      <c r="G14" s="114"/>
      <c r="H14" s="114"/>
      <c r="I14" s="114"/>
      <c r="J14" s="113">
        <f>J7+J11</f>
        <v>0</v>
      </c>
    </row>
    <row r="15" ht="13.5" thickTop="1"/>
    <row r="17" spans="3:10" ht="12.75">
      <c r="C17" s="428"/>
      <c r="E17" s="91">
        <f>Баланс!E42</f>
        <v>0</v>
      </c>
      <c r="F17" s="91"/>
      <c r="G17" s="91"/>
      <c r="H17" s="91"/>
      <c r="I17" s="91"/>
      <c r="J17" s="91">
        <f>Баланс!G42</f>
        <v>0</v>
      </c>
    </row>
    <row r="18" spans="3:10" ht="12.75">
      <c r="C18" s="419"/>
      <c r="E18" s="420">
        <f>E14-E17</f>
        <v>0</v>
      </c>
      <c r="F18" s="420"/>
      <c r="G18" s="420"/>
      <c r="H18" s="420"/>
      <c r="I18" s="420"/>
      <c r="J18" s="420">
        <f>J14-J17</f>
        <v>0</v>
      </c>
    </row>
  </sheetData>
  <sheetProtection/>
  <mergeCells count="10">
    <mergeCell ref="C2:J2"/>
    <mergeCell ref="C6:D6"/>
    <mergeCell ref="C7:D7"/>
    <mergeCell ref="C8:D8"/>
    <mergeCell ref="C14:D14"/>
    <mergeCell ref="C13:D13"/>
    <mergeCell ref="C9:D9"/>
    <mergeCell ref="C10:D10"/>
    <mergeCell ref="C11:D11"/>
    <mergeCell ref="C12:D12"/>
  </mergeCells>
  <printOptions/>
  <pageMargins left="0.7" right="0.7" top="0.75" bottom="0.75" header="0.3" footer="0.3"/>
  <pageSetup horizontalDpi="600" verticalDpi="600" orientation="portrait" paperSize="9" scale="75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B2:J24"/>
  <sheetViews>
    <sheetView view="pageBreakPreview" zoomScale="120" zoomScaleSheetLayoutView="120" zoomScalePageLayoutView="0" workbookViewId="0" topLeftCell="A1">
      <selection activeCell="J25" sqref="J25"/>
    </sheetView>
  </sheetViews>
  <sheetFormatPr defaultColWidth="9.140625" defaultRowHeight="12.75"/>
  <cols>
    <col min="1" max="1" width="3.140625" style="1" customWidth="1"/>
    <col min="2" max="2" width="5.7109375" style="1" customWidth="1"/>
    <col min="3" max="3" width="43.57421875" style="1" customWidth="1"/>
    <col min="4" max="4" width="22.421875" style="1" hidden="1" customWidth="1"/>
    <col min="5" max="5" width="12.140625" style="1" customWidth="1"/>
    <col min="6" max="6" width="3.8515625" style="4" customWidth="1"/>
    <col min="7" max="7" width="12.140625" style="1" customWidth="1"/>
    <col min="8" max="8" width="2.00390625" style="1" customWidth="1"/>
    <col min="9" max="9" width="2.140625" style="1" customWidth="1"/>
    <col min="10" max="10" width="34.00390625" style="1" bestFit="1" customWidth="1"/>
    <col min="11" max="16384" width="9.140625" style="1" customWidth="1"/>
  </cols>
  <sheetData>
    <row r="2" spans="2:7" ht="15">
      <c r="B2" s="46">
        <v>21</v>
      </c>
      <c r="C2" s="721" t="s">
        <v>317</v>
      </c>
      <c r="D2" s="721"/>
      <c r="E2" s="721"/>
      <c r="F2" s="721"/>
      <c r="G2" s="721"/>
    </row>
    <row r="3" spans="3:10" ht="15">
      <c r="C3" s="5"/>
      <c r="D3" s="5"/>
      <c r="E3" s="5"/>
      <c r="F3" s="5"/>
      <c r="G3" s="5"/>
      <c r="J3" s="449"/>
    </row>
    <row r="4" spans="3:10" ht="12.75" customHeight="1">
      <c r="C4" s="7" t="s">
        <v>168</v>
      </c>
      <c r="D4" s="7"/>
      <c r="E4" s="477" t="str">
        <f>Провизии!E6</f>
        <v>2011 г.</v>
      </c>
      <c r="F4" s="117"/>
      <c r="G4" s="478" t="str">
        <f>Провизии!J6</f>
        <v>2010 г.</v>
      </c>
      <c r="J4" s="449"/>
    </row>
    <row r="5" spans="3:7" ht="12.75">
      <c r="C5" s="16" t="s">
        <v>413</v>
      </c>
      <c r="D5" s="16"/>
      <c r="E5" s="111"/>
      <c r="F5" s="111"/>
      <c r="G5" s="111">
        <v>0</v>
      </c>
    </row>
    <row r="6" spans="3:7" ht="12.75">
      <c r="C6" s="16" t="s">
        <v>414</v>
      </c>
      <c r="D6" s="16"/>
      <c r="E6" s="111"/>
      <c r="F6" s="111"/>
      <c r="G6" s="111">
        <v>0</v>
      </c>
    </row>
    <row r="7" spans="3:7" ht="12.75">
      <c r="C7" s="16" t="s">
        <v>415</v>
      </c>
      <c r="D7" s="16"/>
      <c r="E7" s="111"/>
      <c r="F7" s="111"/>
      <c r="G7" s="111">
        <v>0</v>
      </c>
    </row>
    <row r="8" spans="3:7" ht="12.75">
      <c r="C8" s="16" t="s">
        <v>416</v>
      </c>
      <c r="D8" s="16"/>
      <c r="E8" s="111"/>
      <c r="F8" s="114"/>
      <c r="G8" s="111">
        <v>0</v>
      </c>
    </row>
    <row r="9" spans="3:7" ht="12.75">
      <c r="C9" s="16" t="s">
        <v>138</v>
      </c>
      <c r="D9" s="16"/>
      <c r="E9" s="111"/>
      <c r="F9" s="111"/>
      <c r="G9" s="111"/>
    </row>
    <row r="10" spans="3:7" ht="12.75">
      <c r="C10" s="716"/>
      <c r="D10" s="716"/>
      <c r="E10" s="116">
        <f>SUM(E5:E9)</f>
        <v>0</v>
      </c>
      <c r="F10" s="114"/>
      <c r="G10" s="116">
        <f>SUM(G5:G9)</f>
        <v>0</v>
      </c>
    </row>
    <row r="13" spans="3:7" ht="12.75">
      <c r="C13" s="718" t="s">
        <v>329</v>
      </c>
      <c r="D13" s="718"/>
      <c r="E13" s="477" t="str">
        <f>E4</f>
        <v>2011 г.</v>
      </c>
      <c r="F13" s="117"/>
      <c r="G13" s="478" t="str">
        <f>G4</f>
        <v>2010 г.</v>
      </c>
    </row>
    <row r="14" spans="3:7" ht="12.75">
      <c r="C14" s="16" t="s">
        <v>411</v>
      </c>
      <c r="D14" s="16"/>
      <c r="E14" s="111"/>
      <c r="F14" s="114"/>
      <c r="G14" s="111"/>
    </row>
    <row r="15" spans="3:7" ht="12.75">
      <c r="C15" s="16" t="s">
        <v>412</v>
      </c>
      <c r="D15" s="16"/>
      <c r="E15" s="111"/>
      <c r="F15" s="111"/>
      <c r="G15" s="111"/>
    </row>
    <row r="16" spans="3:7" ht="12.75">
      <c r="C16" s="43"/>
      <c r="D16" s="43"/>
      <c r="E16" s="116">
        <f>SUM(E14:E15)</f>
        <v>0</v>
      </c>
      <c r="F16" s="114"/>
      <c r="G16" s="116">
        <f>SUM(G14:G15)</f>
        <v>0</v>
      </c>
    </row>
    <row r="17" spans="3:7" ht="12.75">
      <c r="C17" s="57"/>
      <c r="D17" s="57"/>
      <c r="E17" s="114"/>
      <c r="F17" s="114"/>
      <c r="G17" s="114"/>
    </row>
    <row r="18" spans="3:7" ht="26.25" thickBot="1">
      <c r="C18" s="461" t="s">
        <v>417</v>
      </c>
      <c r="D18" s="57"/>
      <c r="E18" s="113">
        <f>E10-E16</f>
        <v>0</v>
      </c>
      <c r="F18" s="114"/>
      <c r="G18" s="113">
        <f>G10-G16</f>
        <v>0</v>
      </c>
    </row>
    <row r="19" ht="13.5" thickTop="1"/>
    <row r="21" spans="3:7" ht="12.75">
      <c r="C21" s="428"/>
      <c r="E21" s="91"/>
      <c r="F21" s="407"/>
      <c r="G21" s="91"/>
    </row>
    <row r="22" spans="3:7" ht="12.75">
      <c r="C22" s="419"/>
      <c r="E22" s="420"/>
      <c r="F22" s="421"/>
      <c r="G22" s="420"/>
    </row>
    <row r="23" spans="3:7" ht="12.75">
      <c r="C23" s="428"/>
      <c r="E23" s="91"/>
      <c r="F23" s="407"/>
      <c r="G23" s="91"/>
    </row>
    <row r="24" spans="3:7" ht="12.75">
      <c r="C24" s="419"/>
      <c r="E24" s="420"/>
      <c r="F24" s="421"/>
      <c r="G24" s="420"/>
    </row>
  </sheetData>
  <sheetProtection/>
  <mergeCells count="3">
    <mergeCell ref="C13:D13"/>
    <mergeCell ref="C10:D10"/>
    <mergeCell ref="C2:G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92D050"/>
  </sheetPr>
  <dimension ref="B2:H33"/>
  <sheetViews>
    <sheetView view="pageBreakPreview" zoomScale="110" zoomScaleSheetLayoutView="110" zoomScalePageLayoutView="0" workbookViewId="0" topLeftCell="A1">
      <selection activeCell="H36" sqref="H36"/>
    </sheetView>
  </sheetViews>
  <sheetFormatPr defaultColWidth="9.140625" defaultRowHeight="12.75"/>
  <cols>
    <col min="1" max="1" width="2.00390625" style="4" customWidth="1"/>
    <col min="2" max="2" width="3.8515625" style="4" customWidth="1"/>
    <col min="3" max="3" width="50.57421875" style="4" customWidth="1"/>
    <col min="4" max="4" width="10.140625" style="4" customWidth="1"/>
    <col min="5" max="5" width="4.57421875" style="4" customWidth="1"/>
    <col min="6" max="6" width="11.57421875" style="4" customWidth="1"/>
    <col min="7" max="7" width="3.7109375" style="4" customWidth="1"/>
    <col min="8" max="8" width="33.57421875" style="4" bestFit="1" customWidth="1"/>
    <col min="9" max="16384" width="9.140625" style="4" customWidth="1"/>
  </cols>
  <sheetData>
    <row r="2" spans="2:6" s="400" customFormat="1" ht="15.75">
      <c r="B2" s="400">
        <v>22</v>
      </c>
      <c r="C2" s="717" t="s">
        <v>427</v>
      </c>
      <c r="D2" s="717"/>
      <c r="E2" s="717"/>
      <c r="F2" s="717"/>
    </row>
    <row r="4" spans="3:8" ht="12.75" hidden="1">
      <c r="C4" s="467"/>
      <c r="D4" s="476" t="str">
        <f>'Активи и пасиви за продажба'!E4</f>
        <v>2011 г.</v>
      </c>
      <c r="E4" s="468"/>
      <c r="F4" s="476" t="str">
        <f>'Активи и пасиви за продажба'!G4</f>
        <v>2010 г.</v>
      </c>
      <c r="H4" s="449" t="s">
        <v>283</v>
      </c>
    </row>
    <row r="5" spans="3:8" ht="12.75" hidden="1">
      <c r="C5" s="467" t="s">
        <v>433</v>
      </c>
      <c r="D5" s="479"/>
      <c r="E5" s="479"/>
      <c r="F5" s="479"/>
      <c r="H5" s="449" t="s">
        <v>400</v>
      </c>
    </row>
    <row r="6" spans="3:7" ht="12.75" hidden="1">
      <c r="C6" s="469" t="s">
        <v>249</v>
      </c>
      <c r="D6" s="480"/>
      <c r="E6" s="480"/>
      <c r="F6" s="480"/>
      <c r="G6" s="18"/>
    </row>
    <row r="7" spans="3:8" ht="12.75" hidden="1">
      <c r="C7" s="469" t="s">
        <v>250</v>
      </c>
      <c r="D7" s="480"/>
      <c r="E7" s="480"/>
      <c r="F7" s="480"/>
      <c r="H7" s="18"/>
    </row>
    <row r="8" spans="3:6" ht="13.5" hidden="1" thickBot="1">
      <c r="C8" s="469"/>
      <c r="D8" s="487">
        <f>SUM(D6:D7)</f>
        <v>0</v>
      </c>
      <c r="E8" s="479"/>
      <c r="F8" s="487">
        <f>SUM(F6:F7)</f>
        <v>0</v>
      </c>
    </row>
    <row r="9" spans="3:6" ht="12.75">
      <c r="C9" s="469"/>
      <c r="D9" s="481"/>
      <c r="E9" s="481"/>
      <c r="F9" s="482"/>
    </row>
    <row r="10" spans="3:6" ht="12.75">
      <c r="C10" s="467" t="s">
        <v>432</v>
      </c>
      <c r="D10" s="476" t="str">
        <f>D4</f>
        <v>2011 г.</v>
      </c>
      <c r="E10" s="468"/>
      <c r="F10" s="476" t="str">
        <f>F4</f>
        <v>2010 г.</v>
      </c>
    </row>
    <row r="11" spans="3:6" ht="12.75">
      <c r="C11" s="471" t="s">
        <v>353</v>
      </c>
      <c r="D11" s="481">
        <v>187</v>
      </c>
      <c r="E11" s="481"/>
      <c r="F11" s="481">
        <v>273</v>
      </c>
    </row>
    <row r="12" spans="3:6" ht="13.5" thickBot="1">
      <c r="C12" s="471"/>
      <c r="D12" s="486">
        <f>SUM(D11)</f>
        <v>187</v>
      </c>
      <c r="E12" s="481"/>
      <c r="F12" s="486">
        <f>SUM(F11)</f>
        <v>273</v>
      </c>
    </row>
    <row r="13" spans="3:6" ht="13.5" thickTop="1">
      <c r="C13" s="471"/>
      <c r="D13" s="481" t="s">
        <v>24</v>
      </c>
      <c r="E13" s="481"/>
      <c r="F13" s="481"/>
    </row>
    <row r="14" spans="3:6" ht="12.75" hidden="1">
      <c r="C14" s="470" t="s">
        <v>428</v>
      </c>
      <c r="D14" s="476" t="str">
        <f>D10</f>
        <v>2011 г.</v>
      </c>
      <c r="E14" s="468"/>
      <c r="F14" s="476" t="str">
        <f>F10</f>
        <v>2010 г.</v>
      </c>
    </row>
    <row r="15" spans="3:6" ht="12.75" hidden="1">
      <c r="C15" s="473"/>
      <c r="D15" s="481">
        <v>0</v>
      </c>
      <c r="E15" s="481"/>
      <c r="F15" s="481">
        <v>0</v>
      </c>
    </row>
    <row r="16" spans="3:6" ht="12.75" hidden="1">
      <c r="C16" s="471"/>
      <c r="D16" s="481">
        <v>0</v>
      </c>
      <c r="E16" s="481"/>
      <c r="F16" s="481">
        <v>0</v>
      </c>
    </row>
    <row r="17" spans="3:6" ht="13.5" hidden="1" thickBot="1">
      <c r="C17" s="471"/>
      <c r="D17" s="485">
        <f>SUM(D15:D16)</f>
        <v>0</v>
      </c>
      <c r="E17" s="481"/>
      <c r="F17" s="485">
        <f>SUM(F15:F16)</f>
        <v>0</v>
      </c>
    </row>
    <row r="18" spans="3:6" ht="13.5" hidden="1" thickTop="1">
      <c r="C18" s="473"/>
      <c r="D18" s="483"/>
      <c r="E18" s="483"/>
      <c r="F18" s="483"/>
    </row>
    <row r="19" spans="3:6" ht="12.75" hidden="1">
      <c r="C19" s="467" t="s">
        <v>431</v>
      </c>
      <c r="D19" s="476" t="str">
        <f>D14</f>
        <v>2011 г.</v>
      </c>
      <c r="E19" s="468"/>
      <c r="F19" s="476" t="str">
        <f>F14</f>
        <v>2010 г.</v>
      </c>
    </row>
    <row r="20" spans="3:6" ht="12.75" hidden="1">
      <c r="C20" s="472"/>
      <c r="D20" s="484">
        <v>0</v>
      </c>
      <c r="E20" s="484"/>
      <c r="F20" s="484">
        <v>0</v>
      </c>
    </row>
    <row r="21" spans="3:6" ht="12.75" hidden="1">
      <c r="C21" s="471"/>
      <c r="D21" s="481">
        <v>0</v>
      </c>
      <c r="E21" s="481"/>
      <c r="F21" s="481">
        <v>0</v>
      </c>
    </row>
    <row r="22" spans="3:6" ht="13.5" hidden="1" thickBot="1">
      <c r="C22" s="471"/>
      <c r="D22" s="488">
        <f>SUM(D20:D21)</f>
        <v>0</v>
      </c>
      <c r="E22" s="482"/>
      <c r="F22" s="488">
        <f>SUM(F20:F21)</f>
        <v>0</v>
      </c>
    </row>
    <row r="23" spans="3:6" ht="12.75">
      <c r="C23" s="471"/>
      <c r="D23" s="481"/>
      <c r="E23" s="481"/>
      <c r="F23" s="481"/>
    </row>
    <row r="24" spans="3:6" ht="12.75">
      <c r="C24" s="471"/>
      <c r="D24" s="481"/>
      <c r="E24" s="481"/>
      <c r="F24" s="481"/>
    </row>
    <row r="25" spans="4:6" ht="12.75">
      <c r="D25" s="407"/>
      <c r="E25" s="407"/>
      <c r="F25" s="407"/>
    </row>
    <row r="26" spans="3:6" ht="12.75">
      <c r="C26" s="428"/>
      <c r="D26" s="407"/>
      <c r="E26" s="407"/>
      <c r="F26" s="407"/>
    </row>
    <row r="27" spans="3:6" ht="12.75">
      <c r="C27" s="419"/>
      <c r="D27" s="421"/>
      <c r="E27" s="421"/>
      <c r="F27" s="421"/>
    </row>
    <row r="28" spans="3:6" ht="12.75">
      <c r="C28" s="428"/>
      <c r="D28" s="407"/>
      <c r="E28" s="407"/>
      <c r="F28" s="407"/>
    </row>
    <row r="29" spans="3:6" ht="12.75">
      <c r="C29" s="419"/>
      <c r="D29" s="648"/>
      <c r="E29" s="407"/>
      <c r="F29" s="648"/>
    </row>
    <row r="30" spans="3:6" ht="12.75">
      <c r="C30" s="428"/>
      <c r="D30" s="407"/>
      <c r="E30" s="407"/>
      <c r="F30" s="407"/>
    </row>
    <row r="31" spans="3:6" ht="12.75">
      <c r="C31" s="419"/>
      <c r="D31" s="421"/>
      <c r="E31" s="407"/>
      <c r="F31" s="421"/>
    </row>
    <row r="32" spans="3:6" ht="12.75">
      <c r="C32" s="428"/>
      <c r="D32" s="407"/>
      <c r="E32" s="407"/>
      <c r="F32" s="407"/>
    </row>
    <row r="33" spans="3:6" ht="12.75">
      <c r="C33" s="419"/>
      <c r="D33" s="489"/>
      <c r="E33" s="490"/>
      <c r="F33" s="489"/>
    </row>
  </sheetData>
  <sheetProtection/>
  <mergeCells count="1">
    <mergeCell ref="C2:F2"/>
  </mergeCells>
  <hyperlinks>
    <hyperlink ref="H4" location="ОПР!Print_Area" display="Отчет за доходите"/>
    <hyperlink ref="H5" location="Баланс!Print_Area" display="Отчет за финансовото състояние"/>
  </hyperlinks>
  <printOptions/>
  <pageMargins left="0.75" right="0.75" top="1" bottom="1" header="0.5" footer="0.5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P57"/>
  <sheetViews>
    <sheetView zoomScale="85" zoomScaleNormal="85" zoomScaleSheetLayoutView="80" zoomScalePageLayoutView="0" workbookViewId="0" topLeftCell="A1">
      <selection activeCell="O20" sqref="O20"/>
    </sheetView>
  </sheetViews>
  <sheetFormatPr defaultColWidth="9.140625" defaultRowHeight="12.75"/>
  <cols>
    <col min="1" max="1" width="4.8515625" style="282" customWidth="1"/>
    <col min="2" max="2" width="56.57421875" style="229" customWidth="1"/>
    <col min="3" max="3" width="1.421875" style="229" customWidth="1"/>
    <col min="4" max="4" width="9.28125" style="282" bestFit="1" customWidth="1"/>
    <col min="5" max="5" width="1.28515625" style="282" customWidth="1"/>
    <col min="6" max="6" width="14.421875" style="301" customWidth="1"/>
    <col min="7" max="7" width="0.42578125" style="229" customWidth="1"/>
    <col min="8" max="8" width="15.421875" style="301" customWidth="1"/>
    <col min="9" max="9" width="6.28125" style="229" customWidth="1"/>
    <col min="10" max="10" width="5.00390625" style="229" customWidth="1"/>
    <col min="11" max="11" width="11.57421875" style="229" customWidth="1"/>
    <col min="12" max="12" width="2.421875" style="229" customWidth="1"/>
    <col min="13" max="13" width="11.00390625" style="229" customWidth="1"/>
    <col min="14" max="14" width="9.140625" style="229" customWidth="1"/>
    <col min="15" max="15" width="3.57421875" style="229" customWidth="1"/>
    <col min="16" max="16384" width="9.140625" style="229" customWidth="1"/>
  </cols>
  <sheetData>
    <row r="1" spans="1:9" ht="20.25">
      <c r="A1" s="362"/>
      <c r="B1" s="698" t="str">
        <f>НАЧАЛО!B3</f>
        <v>" ДУПНИЦА - ТАБАК " АД</v>
      </c>
      <c r="C1" s="698"/>
      <c r="D1" s="698"/>
      <c r="E1" s="698"/>
      <c r="F1" s="362"/>
      <c r="G1" s="362"/>
      <c r="H1" s="362"/>
      <c r="I1" s="243"/>
    </row>
    <row r="2" spans="1:9" s="230" customFormat="1" ht="20.25">
      <c r="A2" s="236"/>
      <c r="B2" s="697" t="s">
        <v>373</v>
      </c>
      <c r="C2" s="697"/>
      <c r="D2" s="697"/>
      <c r="E2" s="697"/>
      <c r="F2" s="393">
        <f>НАЧАЛО!G23</f>
        <v>40908</v>
      </c>
      <c r="G2" s="361"/>
      <c r="H2" s="361"/>
      <c r="I2" s="249"/>
    </row>
    <row r="3" spans="1:9" ht="9.75" customHeight="1">
      <c r="A3" s="236"/>
      <c r="B3" s="699" t="s">
        <v>376</v>
      </c>
      <c r="C3" s="699"/>
      <c r="D3" s="699"/>
      <c r="E3" s="303"/>
      <c r="F3" s="298"/>
      <c r="G3" s="303"/>
      <c r="H3" s="298"/>
      <c r="I3" s="243"/>
    </row>
    <row r="4" spans="1:10" ht="15.75" customHeight="1">
      <c r="A4" s="249"/>
      <c r="B4" s="249"/>
      <c r="C4" s="249"/>
      <c r="D4" s="249"/>
      <c r="E4" s="249"/>
      <c r="F4" s="304"/>
      <c r="G4" s="304"/>
      <c r="H4" s="304"/>
      <c r="I4" s="249"/>
      <c r="J4" s="230"/>
    </row>
    <row r="5" spans="1:10" ht="15.75" customHeight="1">
      <c r="A5" s="236"/>
      <c r="B5" s="249"/>
      <c r="C5" s="249"/>
      <c r="D5" s="362" t="s">
        <v>252</v>
      </c>
      <c r="E5" s="249"/>
      <c r="F5" s="363" t="str">
        <f>YEAR(F2)&amp;" г."</f>
        <v>2011 г.</v>
      </c>
      <c r="G5" s="304"/>
      <c r="H5" s="363" t="str">
        <f>YEAR(F2)-1&amp;" г."</f>
        <v>2010 г.</v>
      </c>
      <c r="I5" s="249"/>
      <c r="J5" s="230"/>
    </row>
    <row r="6" spans="1:10" ht="15.75" customHeight="1">
      <c r="A6" s="236"/>
      <c r="B6" s="242" t="s">
        <v>258</v>
      </c>
      <c r="C6" s="249"/>
      <c r="D6" s="236"/>
      <c r="E6" s="249"/>
      <c r="F6" s="304"/>
      <c r="G6" s="242"/>
      <c r="H6" s="304"/>
      <c r="I6" s="249"/>
      <c r="J6" s="230"/>
    </row>
    <row r="7" spans="1:9" ht="15">
      <c r="A7" s="236"/>
      <c r="B7" s="249" t="s">
        <v>253</v>
      </c>
      <c r="C7" s="242"/>
      <c r="D7" s="236"/>
      <c r="E7" s="231"/>
      <c r="F7" s="305">
        <v>4</v>
      </c>
      <c r="G7" s="232"/>
      <c r="H7" s="305">
        <v>0</v>
      </c>
      <c r="I7" s="243"/>
    </row>
    <row r="8" spans="1:9" ht="14.25">
      <c r="A8" s="231"/>
      <c r="B8" s="249" t="s">
        <v>255</v>
      </c>
      <c r="C8" s="249"/>
      <c r="D8" s="231"/>
      <c r="E8" s="231"/>
      <c r="F8" s="305">
        <v>28</v>
      </c>
      <c r="G8" s="232"/>
      <c r="H8" s="305">
        <v>9</v>
      </c>
      <c r="I8" s="243"/>
    </row>
    <row r="9" spans="1:9" ht="14.25">
      <c r="A9" s="231"/>
      <c r="B9" s="249" t="s">
        <v>479</v>
      </c>
      <c r="C9" s="249"/>
      <c r="D9" s="231"/>
      <c r="E9" s="231"/>
      <c r="F9" s="305">
        <v>39</v>
      </c>
      <c r="G9" s="232"/>
      <c r="H9" s="305">
        <v>30</v>
      </c>
      <c r="I9" s="243"/>
    </row>
    <row r="10" spans="1:9" ht="14.25">
      <c r="A10" s="231"/>
      <c r="B10" s="249" t="s">
        <v>29</v>
      </c>
      <c r="C10" s="249"/>
      <c r="D10" s="231"/>
      <c r="E10" s="231"/>
      <c r="F10" s="305">
        <v>144</v>
      </c>
      <c r="G10" s="232"/>
      <c r="H10" s="305">
        <v>208</v>
      </c>
      <c r="I10" s="243"/>
    </row>
    <row r="11" spans="1:9" ht="15.75" customHeight="1">
      <c r="A11" s="491"/>
      <c r="B11" s="242" t="s">
        <v>37</v>
      </c>
      <c r="C11" s="306"/>
      <c r="D11" s="491">
        <f>приходи!B2</f>
        <v>3</v>
      </c>
      <c r="E11" s="5"/>
      <c r="F11" s="307">
        <f>SUM(F7:F10)</f>
        <v>215</v>
      </c>
      <c r="G11" s="308"/>
      <c r="H11" s="307">
        <f>SUM(H7:H10)</f>
        <v>247</v>
      </c>
      <c r="I11" s="243"/>
    </row>
    <row r="12" spans="1:9" ht="15.75" customHeight="1">
      <c r="A12" s="309"/>
      <c r="B12" s="306"/>
      <c r="C12" s="306"/>
      <c r="D12" s="309"/>
      <c r="E12" s="5"/>
      <c r="F12" s="298"/>
      <c r="G12" s="298"/>
      <c r="H12" s="298"/>
      <c r="I12" s="243"/>
    </row>
    <row r="13" spans="1:9" ht="14.25">
      <c r="A13" s="491"/>
      <c r="B13" s="249" t="s">
        <v>254</v>
      </c>
      <c r="C13" s="249"/>
      <c r="D13" s="491">
        <f>Pазходи!B2</f>
        <v>4</v>
      </c>
      <c r="E13" s="252"/>
      <c r="F13" s="298">
        <v>-24</v>
      </c>
      <c r="G13" s="308"/>
      <c r="H13" s="298">
        <v>-11</v>
      </c>
      <c r="I13" s="308"/>
    </row>
    <row r="14" spans="1:16" ht="15">
      <c r="A14" s="491"/>
      <c r="B14" s="249" t="s">
        <v>0</v>
      </c>
      <c r="C14" s="249"/>
      <c r="D14" s="491">
        <f>Pазходи!B18</f>
        <v>5</v>
      </c>
      <c r="E14" s="252"/>
      <c r="F14" s="298">
        <v>-27</v>
      </c>
      <c r="G14" s="308"/>
      <c r="H14" s="298">
        <v>-32</v>
      </c>
      <c r="I14" s="308"/>
      <c r="K14" s="700"/>
      <c r="L14" s="700"/>
      <c r="M14" s="700"/>
      <c r="N14" s="701"/>
      <c r="O14" s="701"/>
      <c r="P14" s="701"/>
    </row>
    <row r="15" spans="1:16" ht="14.25">
      <c r="A15" s="491"/>
      <c r="B15" s="249" t="s">
        <v>1</v>
      </c>
      <c r="C15" s="249"/>
      <c r="D15" s="491" t="s">
        <v>460</v>
      </c>
      <c r="E15" s="252"/>
      <c r="F15" s="298">
        <v>-244</v>
      </c>
      <c r="G15" s="308"/>
      <c r="H15" s="298">
        <v>-244</v>
      </c>
      <c r="I15" s="308"/>
      <c r="K15" s="548"/>
      <c r="M15" s="548"/>
      <c r="N15" s="549"/>
      <c r="O15" s="546"/>
      <c r="P15" s="549"/>
    </row>
    <row r="16" spans="1:9" ht="14.25">
      <c r="A16" s="491"/>
      <c r="B16" s="249" t="s">
        <v>418</v>
      </c>
      <c r="C16" s="249"/>
      <c r="D16" s="491">
        <f>Pазходи!B36</f>
        <v>6</v>
      </c>
      <c r="E16" s="252"/>
      <c r="F16" s="298">
        <v>-147</v>
      </c>
      <c r="G16" s="308"/>
      <c r="H16" s="298">
        <v>-151</v>
      </c>
      <c r="I16" s="308"/>
    </row>
    <row r="17" spans="1:9" ht="14.25">
      <c r="A17" s="491"/>
      <c r="B17" s="249" t="s">
        <v>2</v>
      </c>
      <c r="C17" s="249"/>
      <c r="D17" s="491">
        <f>Pазходи!B44</f>
        <v>7</v>
      </c>
      <c r="E17" s="252"/>
      <c r="F17" s="298">
        <v>-223</v>
      </c>
      <c r="G17" s="308"/>
      <c r="H17" s="298">
        <v>-216</v>
      </c>
      <c r="I17" s="308"/>
    </row>
    <row r="18" spans="1:9" ht="9" customHeight="1">
      <c r="A18" s="252"/>
      <c r="B18" s="249"/>
      <c r="C18" s="249"/>
      <c r="D18" s="252"/>
      <c r="E18" s="252"/>
      <c r="F18" s="298"/>
      <c r="G18" s="252"/>
      <c r="H18" s="298"/>
      <c r="I18" s="310"/>
    </row>
    <row r="19" spans="1:9" ht="15">
      <c r="A19" s="252"/>
      <c r="B19" s="250" t="s">
        <v>256</v>
      </c>
      <c r="C19" s="306"/>
      <c r="D19" s="252"/>
      <c r="E19" s="5"/>
      <c r="F19" s="311"/>
      <c r="G19" s="252"/>
      <c r="H19" s="311"/>
      <c r="I19" s="310"/>
    </row>
    <row r="20" spans="1:9" ht="28.5">
      <c r="A20" s="251"/>
      <c r="B20" s="259" t="s">
        <v>3</v>
      </c>
      <c r="C20" s="259"/>
      <c r="D20" s="251"/>
      <c r="E20" s="251"/>
      <c r="F20" s="298">
        <v>-99</v>
      </c>
      <c r="G20" s="308"/>
      <c r="H20" s="298">
        <v>0</v>
      </c>
      <c r="I20" s="308"/>
    </row>
    <row r="21" spans="1:9" ht="18.75" customHeight="1" hidden="1">
      <c r="A21" s="251"/>
      <c r="B21" s="259" t="s">
        <v>39</v>
      </c>
      <c r="C21" s="259"/>
      <c r="D21" s="251"/>
      <c r="E21" s="251"/>
      <c r="F21" s="298">
        <v>0</v>
      </c>
      <c r="G21" s="308"/>
      <c r="H21" s="298">
        <v>0</v>
      </c>
      <c r="I21" s="308"/>
    </row>
    <row r="22" spans="1:9" ht="28.5" customHeight="1" hidden="1">
      <c r="A22" s="491"/>
      <c r="B22" s="259" t="s">
        <v>32</v>
      </c>
      <c r="C22" s="259"/>
      <c r="D22" s="491">
        <f>'Мат запаси'!B2</f>
        <v>15</v>
      </c>
      <c r="E22" s="251"/>
      <c r="F22" s="298">
        <v>0</v>
      </c>
      <c r="G22" s="308"/>
      <c r="H22" s="298">
        <v>0</v>
      </c>
      <c r="I22" s="308"/>
    </row>
    <row r="23" spans="1:9" ht="28.5">
      <c r="A23" s="251"/>
      <c r="B23" s="259" t="s">
        <v>333</v>
      </c>
      <c r="C23" s="259"/>
      <c r="D23" s="251"/>
      <c r="E23" s="251"/>
      <c r="F23" s="298">
        <v>16</v>
      </c>
      <c r="G23" s="308"/>
      <c r="H23" s="298">
        <v>0</v>
      </c>
      <c r="I23" s="308"/>
    </row>
    <row r="24" spans="1:9" ht="9" customHeight="1">
      <c r="A24" s="252"/>
      <c r="B24" s="249"/>
      <c r="C24" s="249"/>
      <c r="D24" s="252"/>
      <c r="E24" s="252"/>
      <c r="F24" s="298"/>
      <c r="G24" s="252"/>
      <c r="H24" s="298"/>
      <c r="I24" s="310"/>
    </row>
    <row r="25" spans="1:9" ht="15">
      <c r="A25" s="252"/>
      <c r="B25" s="242" t="s">
        <v>362</v>
      </c>
      <c r="C25" s="249"/>
      <c r="D25" s="252"/>
      <c r="E25" s="252"/>
      <c r="F25" s="312">
        <f>SUM(F11:F23)</f>
        <v>-533</v>
      </c>
      <c r="G25" s="5"/>
      <c r="H25" s="312">
        <f>SUM(H11:H23)</f>
        <v>-407</v>
      </c>
      <c r="I25" s="310"/>
    </row>
    <row r="26" spans="1:9" ht="15">
      <c r="A26" s="252"/>
      <c r="B26" s="242"/>
      <c r="C26" s="249"/>
      <c r="D26" s="252"/>
      <c r="E26" s="252"/>
      <c r="F26" s="298"/>
      <c r="G26" s="252"/>
      <c r="H26" s="298"/>
      <c r="I26" s="310"/>
    </row>
    <row r="27" spans="1:9" ht="17.25" customHeight="1">
      <c r="A27" s="491"/>
      <c r="B27" s="249" t="s">
        <v>41</v>
      </c>
      <c r="C27" s="306"/>
      <c r="D27" s="491">
        <f>'Фин Pазх и прих'!B2</f>
        <v>8</v>
      </c>
      <c r="E27" s="5"/>
      <c r="F27" s="298">
        <v>652</v>
      </c>
      <c r="G27" s="298"/>
      <c r="H27" s="298">
        <v>530</v>
      </c>
      <c r="I27" s="243"/>
    </row>
    <row r="28" spans="1:9" ht="15">
      <c r="A28" s="491"/>
      <c r="B28" s="249" t="s">
        <v>40</v>
      </c>
      <c r="C28" s="306"/>
      <c r="D28" s="491">
        <f>'Фин Pазх и прих'!B12</f>
        <v>9</v>
      </c>
      <c r="E28" s="5"/>
      <c r="F28" s="298">
        <v>-103</v>
      </c>
      <c r="G28" s="252"/>
      <c r="H28" s="298">
        <v>-113</v>
      </c>
      <c r="I28" s="310"/>
    </row>
    <row r="29" spans="1:9" ht="6.75" customHeight="1">
      <c r="A29" s="252"/>
      <c r="B29" s="249"/>
      <c r="C29" s="306"/>
      <c r="D29" s="252"/>
      <c r="E29" s="5"/>
      <c r="F29" s="298"/>
      <c r="G29" s="252"/>
      <c r="H29" s="298"/>
      <c r="I29" s="310"/>
    </row>
    <row r="30" spans="1:9" ht="9" customHeight="1">
      <c r="A30" s="252"/>
      <c r="B30" s="306"/>
      <c r="C30" s="306"/>
      <c r="D30" s="252"/>
      <c r="E30" s="5"/>
      <c r="F30" s="298"/>
      <c r="G30" s="5"/>
      <c r="H30" s="311"/>
      <c r="I30" s="310"/>
    </row>
    <row r="31" spans="1:9" ht="15" customHeight="1">
      <c r="A31" s="252"/>
      <c r="B31" s="242" t="s">
        <v>361</v>
      </c>
      <c r="C31" s="242"/>
      <c r="D31" s="252"/>
      <c r="E31" s="5"/>
      <c r="F31" s="312">
        <f>SUM(F25:F28)</f>
        <v>16</v>
      </c>
      <c r="G31" s="299"/>
      <c r="H31" s="312">
        <f>SUM(H25:H28)</f>
        <v>10</v>
      </c>
      <c r="I31" s="310"/>
    </row>
    <row r="32" spans="1:9" ht="9" customHeight="1">
      <c r="A32" s="252"/>
      <c r="B32" s="306"/>
      <c r="C32" s="306"/>
      <c r="D32" s="252"/>
      <c r="E32" s="5"/>
      <c r="F32" s="298"/>
      <c r="G32" s="5"/>
      <c r="H32" s="311"/>
      <c r="I32" s="310"/>
    </row>
    <row r="33" spans="1:9" ht="9" customHeight="1">
      <c r="A33" s="252"/>
      <c r="B33" s="306"/>
      <c r="C33" s="306"/>
      <c r="D33" s="252"/>
      <c r="E33" s="5"/>
      <c r="F33" s="252"/>
      <c r="G33" s="252"/>
      <c r="H33" s="252"/>
      <c r="I33" s="310"/>
    </row>
    <row r="34" spans="1:9" ht="15" customHeight="1">
      <c r="A34" s="491"/>
      <c r="B34" s="249" t="s">
        <v>257</v>
      </c>
      <c r="C34" s="306"/>
      <c r="D34" s="491">
        <f>Данъци!B2</f>
        <v>10</v>
      </c>
      <c r="E34" s="5"/>
      <c r="F34" s="307">
        <v>0</v>
      </c>
      <c r="G34" s="252"/>
      <c r="H34" s="307">
        <v>27</v>
      </c>
      <c r="I34" s="310"/>
    </row>
    <row r="35" spans="1:9" ht="15" hidden="1">
      <c r="A35" s="252"/>
      <c r="B35" s="242" t="s">
        <v>259</v>
      </c>
      <c r="C35" s="242"/>
      <c r="D35" s="252"/>
      <c r="E35" s="5"/>
      <c r="F35" s="312">
        <f>F31+F34</f>
        <v>16</v>
      </c>
      <c r="G35" s="299"/>
      <c r="H35" s="312">
        <f>H31+H34</f>
        <v>37</v>
      </c>
      <c r="I35" s="299"/>
    </row>
    <row r="36" spans="1:9" ht="15" hidden="1">
      <c r="A36" s="252"/>
      <c r="B36" s="242" t="s">
        <v>260</v>
      </c>
      <c r="C36" s="242"/>
      <c r="D36" s="252"/>
      <c r="E36" s="5"/>
      <c r="F36" s="311"/>
      <c r="G36" s="299"/>
      <c r="H36" s="311"/>
      <c r="I36" s="299"/>
    </row>
    <row r="37" spans="1:9" ht="15" hidden="1">
      <c r="A37" s="252"/>
      <c r="B37" s="249" t="s">
        <v>261</v>
      </c>
      <c r="C37" s="242"/>
      <c r="D37" s="252"/>
      <c r="E37" s="5"/>
      <c r="F37" s="311">
        <v>0</v>
      </c>
      <c r="G37" s="299"/>
      <c r="H37" s="311">
        <v>0</v>
      </c>
      <c r="I37" s="299"/>
    </row>
    <row r="38" spans="1:9" ht="15.75" thickBot="1">
      <c r="A38" s="252"/>
      <c r="B38" s="242" t="s">
        <v>341</v>
      </c>
      <c r="C38" s="242"/>
      <c r="D38" s="252"/>
      <c r="E38" s="5"/>
      <c r="F38" s="313">
        <f>F35+F37</f>
        <v>16</v>
      </c>
      <c r="G38" s="299"/>
      <c r="H38" s="313">
        <f>H35+H37</f>
        <v>37</v>
      </c>
      <c r="I38" s="299"/>
    </row>
    <row r="39" spans="1:9" ht="15.75" thickTop="1">
      <c r="A39" s="252"/>
      <c r="B39" s="242"/>
      <c r="C39" s="242"/>
      <c r="D39" s="252"/>
      <c r="E39" s="5"/>
      <c r="F39" s="311"/>
      <c r="G39" s="299"/>
      <c r="H39" s="311"/>
      <c r="I39" s="299"/>
    </row>
    <row r="40" spans="1:9" ht="15" hidden="1">
      <c r="A40" s="243"/>
      <c r="B40" s="651" t="s">
        <v>469</v>
      </c>
      <c r="C40" s="242"/>
      <c r="D40" s="252"/>
      <c r="E40" s="5"/>
      <c r="F40" s="649">
        <v>1.948</v>
      </c>
      <c r="G40" s="650"/>
      <c r="H40" s="649">
        <v>8.138</v>
      </c>
      <c r="I40" s="299"/>
    </row>
    <row r="41" spans="1:9" ht="15" hidden="1">
      <c r="A41" s="243"/>
      <c r="B41" s="242" t="s">
        <v>470</v>
      </c>
      <c r="C41" s="242"/>
      <c r="D41" s="252"/>
      <c r="E41" s="5"/>
      <c r="F41" s="616">
        <v>1.948</v>
      </c>
      <c r="G41" s="617"/>
      <c r="H41" s="616">
        <v>8.138</v>
      </c>
      <c r="I41" s="299"/>
    </row>
    <row r="42" spans="1:9" ht="15" customHeight="1">
      <c r="A42" s="243"/>
      <c r="B42" s="696" t="s">
        <v>366</v>
      </c>
      <c r="C42" s="696"/>
      <c r="D42" s="696"/>
      <c r="E42" s="5"/>
      <c r="F42" s="314" t="s">
        <v>366</v>
      </c>
      <c r="G42" s="5"/>
      <c r="H42" s="314" t="s">
        <v>366</v>
      </c>
      <c r="I42" s="315"/>
    </row>
    <row r="43" spans="1:9" ht="14.25">
      <c r="A43" s="4"/>
      <c r="B43" s="695" t="s">
        <v>486</v>
      </c>
      <c r="C43" s="695"/>
      <c r="D43" s="695"/>
      <c r="E43" s="695"/>
      <c r="F43" s="695"/>
      <c r="G43" s="695"/>
      <c r="H43" s="695"/>
      <c r="I43" s="243"/>
    </row>
    <row r="44" spans="1:9" ht="15">
      <c r="A44" s="243"/>
      <c r="B44" s="694"/>
      <c r="C44" s="694"/>
      <c r="D44" s="694"/>
      <c r="E44" s="271"/>
      <c r="F44" s="316" t="s">
        <v>366</v>
      </c>
      <c r="G44" s="271"/>
      <c r="H44" s="316" t="s">
        <v>366</v>
      </c>
      <c r="I44" s="243"/>
    </row>
    <row r="45" spans="1:9" ht="15">
      <c r="A45" s="243"/>
      <c r="B45" s="193" t="s">
        <v>236</v>
      </c>
      <c r="C45" s="300"/>
      <c r="D45" s="135"/>
      <c r="E45" s="243"/>
      <c r="F45" s="243"/>
      <c r="G45" s="243"/>
      <c r="H45" s="243"/>
      <c r="I45" s="243"/>
    </row>
    <row r="46" spans="1:9" ht="15">
      <c r="A46" s="243"/>
      <c r="B46" s="194" t="s">
        <v>477</v>
      </c>
      <c r="C46" s="135"/>
      <c r="D46" s="243"/>
      <c r="E46" s="243"/>
      <c r="F46" s="243"/>
      <c r="G46" s="243"/>
      <c r="H46" s="243"/>
      <c r="I46" s="243"/>
    </row>
    <row r="47" spans="1:9" ht="15">
      <c r="A47" s="243"/>
      <c r="B47" s="194"/>
      <c r="C47" s="243"/>
      <c r="D47" s="243"/>
      <c r="E47" s="243"/>
      <c r="F47" s="243"/>
      <c r="G47" s="243"/>
      <c r="H47" s="243"/>
      <c r="I47" s="243"/>
    </row>
    <row r="48" spans="1:9" ht="15">
      <c r="A48" s="252"/>
      <c r="B48" s="198" t="s">
        <v>13</v>
      </c>
      <c r="C48" s="198"/>
      <c r="D48" s="252"/>
      <c r="E48" s="252"/>
      <c r="F48" s="298"/>
      <c r="G48" s="243"/>
      <c r="H48" s="298"/>
      <c r="I48" s="243"/>
    </row>
    <row r="49" spans="1:9" ht="15">
      <c r="A49" s="252"/>
      <c r="B49" s="199" t="s">
        <v>478</v>
      </c>
      <c r="C49" s="275"/>
      <c r="D49" s="252"/>
      <c r="E49" s="252"/>
      <c r="F49" s="298"/>
      <c r="G49" s="243"/>
      <c r="H49" s="298"/>
      <c r="I49" s="243"/>
    </row>
    <row r="50" spans="1:9" ht="15">
      <c r="A50" s="252"/>
      <c r="B50" s="198"/>
      <c r="C50" s="198"/>
      <c r="D50" s="252"/>
      <c r="E50" s="252"/>
      <c r="F50" s="298"/>
      <c r="G50" s="243"/>
      <c r="H50" s="298"/>
      <c r="I50" s="243"/>
    </row>
    <row r="51" spans="1:9" ht="15">
      <c r="A51" s="252"/>
      <c r="B51" s="199" t="s">
        <v>36</v>
      </c>
      <c r="C51" s="275"/>
      <c r="D51" s="252"/>
      <c r="E51" s="252"/>
      <c r="F51" s="298"/>
      <c r="G51" s="243"/>
      <c r="H51" s="298"/>
      <c r="I51" s="243"/>
    </row>
    <row r="52" spans="1:9" ht="15">
      <c r="A52" s="252"/>
      <c r="B52" s="194" t="s">
        <v>327</v>
      </c>
      <c r="C52" s="243"/>
      <c r="D52" s="252"/>
      <c r="E52" s="252"/>
      <c r="F52" s="298"/>
      <c r="G52" s="243"/>
      <c r="H52" s="298"/>
      <c r="I52" s="243"/>
    </row>
    <row r="53" spans="1:9" ht="12.75" customHeight="1">
      <c r="A53" s="252"/>
      <c r="B53" s="243"/>
      <c r="C53" s="317"/>
      <c r="D53" s="252"/>
      <c r="E53" s="252"/>
      <c r="F53" s="298"/>
      <c r="G53" s="243"/>
      <c r="H53" s="298"/>
      <c r="I53" s="243"/>
    </row>
    <row r="54" spans="1:9" ht="15">
      <c r="A54" s="252"/>
      <c r="B54" s="194" t="s">
        <v>487</v>
      </c>
      <c r="C54" s="243"/>
      <c r="D54" s="252"/>
      <c r="E54" s="252"/>
      <c r="F54" s="298"/>
      <c r="G54" s="243"/>
      <c r="H54" s="298"/>
      <c r="I54" s="243"/>
    </row>
    <row r="55" spans="1:9" ht="15">
      <c r="A55" s="252"/>
      <c r="B55" s="194"/>
      <c r="C55" s="243"/>
      <c r="D55" s="252"/>
      <c r="E55" s="252"/>
      <c r="F55" s="298"/>
      <c r="G55" s="243"/>
      <c r="H55" s="298"/>
      <c r="I55" s="243"/>
    </row>
    <row r="57" spans="2:3" ht="14.25">
      <c r="B57" s="302"/>
      <c r="C57" s="302"/>
    </row>
  </sheetData>
  <sheetProtection/>
  <mergeCells count="8">
    <mergeCell ref="B1:E1"/>
    <mergeCell ref="B3:D3"/>
    <mergeCell ref="K14:M14"/>
    <mergeCell ref="N14:P14"/>
    <mergeCell ref="B44:D44"/>
    <mergeCell ref="B43:H43"/>
    <mergeCell ref="B42:D42"/>
    <mergeCell ref="B2:E2"/>
  </mergeCells>
  <hyperlinks>
    <hyperlink ref="D34" location="Данъци!Print_Area" display="Данъци!Print_Area"/>
    <hyperlink ref="D13" location="Pазходи!A1" display="Pазходи!A1"/>
    <hyperlink ref="D14" location="Pазходи!A19" display="Pазходи!A19"/>
    <hyperlink ref="D16" location="Pазходи!A41" display="Pазходи!A41"/>
    <hyperlink ref="D17" location="Pазходи!A52" display="Pазходи!A52"/>
    <hyperlink ref="D27" location="'Фин Pазх и прих'!A1" display="'Фин Pазх и прих'!A1"/>
    <hyperlink ref="D28" location="'Фин Pазх и прих'!A19" display="'Фин Pазх и прих'!A19"/>
    <hyperlink ref="D11" location="приходи!A1" display="приходи!A1"/>
    <hyperlink ref="D15" location="ДМА!A1" display="11, 12, 13"/>
    <hyperlink ref="D22" location="'Мат запаси'!A1" display="'Мат запаси'!A1"/>
  </hyperlinks>
  <printOptions horizontalCentered="1"/>
  <pageMargins left="0.7480314960629921" right="0.7480314960629921" top="0.4724409448818898" bottom="0.7086614173228347" header="0.3937007874015748" footer="0.7874015748031497"/>
  <pageSetup firstPageNumber="1" useFirstPageNumber="1" fitToHeight="1" fitToWidth="1" horizontalDpi="600" verticalDpi="600" orientation="portrait" paperSize="9" scale="84" r:id="rId1"/>
  <colBreaks count="1" manualBreakCount="1">
    <brk id="8" max="54" man="1"/>
  </colBreaks>
  <ignoredErrors>
    <ignoredError sqref="D15" twoDigitTextYear="1"/>
  </ignoredErrors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00B0F0"/>
  </sheetPr>
  <dimension ref="B2:P25"/>
  <sheetViews>
    <sheetView view="pageBreakPreview" zoomScale="110" zoomScaleSheetLayoutView="110" zoomScalePageLayoutView="0" workbookViewId="0" topLeftCell="A1">
      <selection activeCell="M6" sqref="M6:M8"/>
    </sheetView>
  </sheetViews>
  <sheetFormatPr defaultColWidth="9.140625" defaultRowHeight="12.75"/>
  <cols>
    <col min="1" max="1" width="2.28125" style="4" customWidth="1"/>
    <col min="2" max="2" width="3.8515625" style="4" customWidth="1"/>
    <col min="3" max="3" width="34.57421875" style="4" bestFit="1" customWidth="1"/>
    <col min="4" max="4" width="1.28515625" style="4" customWidth="1"/>
    <col min="5" max="5" width="7.421875" style="4" customWidth="1"/>
    <col min="6" max="6" width="13.00390625" style="4" customWidth="1"/>
    <col min="7" max="7" width="8.421875" style="4" customWidth="1"/>
    <col min="8" max="8" width="4.57421875" style="4" customWidth="1"/>
    <col min="9" max="9" width="9.421875" style="4" customWidth="1"/>
    <col min="10" max="10" width="13.140625" style="4" customWidth="1"/>
    <col min="11" max="11" width="8.421875" style="4" customWidth="1"/>
    <col min="12" max="12" width="1.8515625" style="4" customWidth="1"/>
    <col min="13" max="13" width="33.57421875" style="4" bestFit="1" customWidth="1"/>
    <col min="14" max="16384" width="9.140625" style="4" customWidth="1"/>
  </cols>
  <sheetData>
    <row r="2" spans="2:11" s="400" customFormat="1" ht="15.75">
      <c r="B2" s="400">
        <v>23</v>
      </c>
      <c r="C2" s="717" t="s">
        <v>439</v>
      </c>
      <c r="D2" s="717"/>
      <c r="E2" s="717"/>
      <c r="F2" s="717"/>
      <c r="G2" s="717"/>
      <c r="H2" s="717"/>
      <c r="I2" s="717"/>
      <c r="J2" s="474"/>
      <c r="K2" s="474"/>
    </row>
    <row r="4" spans="3:11" ht="12.75">
      <c r="C4" s="467"/>
      <c r="D4" s="467"/>
      <c r="E4" s="727" t="str">
        <f>'Активи и пасиви за продажба'!E4</f>
        <v>2011 г.</v>
      </c>
      <c r="F4" s="727"/>
      <c r="G4" s="727"/>
      <c r="H4" s="468"/>
      <c r="I4" s="727" t="str">
        <f>'Активи и пасиви за продажба'!G4</f>
        <v>2010 г.</v>
      </c>
      <c r="J4" s="727"/>
      <c r="K4" s="727"/>
    </row>
    <row r="5" spans="3:11" ht="38.25">
      <c r="C5" s="467" t="s">
        <v>117</v>
      </c>
      <c r="D5" s="467"/>
      <c r="E5" s="498" t="s">
        <v>440</v>
      </c>
      <c r="F5" s="498" t="s">
        <v>441</v>
      </c>
      <c r="G5" s="498" t="s">
        <v>442</v>
      </c>
      <c r="H5" s="479"/>
      <c r="I5" s="498" t="s">
        <v>440</v>
      </c>
      <c r="J5" s="498" t="s">
        <v>441</v>
      </c>
      <c r="K5" s="498" t="s">
        <v>442</v>
      </c>
    </row>
    <row r="6" spans="3:13" ht="12.75">
      <c r="C6" s="467"/>
      <c r="D6" s="467"/>
      <c r="E6" s="498"/>
      <c r="F6" s="498"/>
      <c r="G6" s="498"/>
      <c r="H6" s="479"/>
      <c r="I6" s="498"/>
      <c r="J6" s="498"/>
      <c r="K6" s="498"/>
      <c r="M6" s="449"/>
    </row>
    <row r="7" spans="3:13" ht="12.75">
      <c r="C7" s="473"/>
      <c r="D7" s="473"/>
      <c r="E7" s="499"/>
      <c r="F7" s="499"/>
      <c r="G7" s="500">
        <v>0.6</v>
      </c>
      <c r="H7" s="479"/>
      <c r="I7" s="499"/>
      <c r="J7" s="499"/>
      <c r="K7" s="500">
        <v>0.6</v>
      </c>
      <c r="M7" s="449"/>
    </row>
    <row r="8" spans="3:13" ht="12.75">
      <c r="C8" s="473"/>
      <c r="D8" s="473"/>
      <c r="E8" s="499"/>
      <c r="F8" s="499"/>
      <c r="G8" s="500">
        <v>1</v>
      </c>
      <c r="H8" s="479"/>
      <c r="I8" s="499"/>
      <c r="J8" s="499"/>
      <c r="K8" s="500">
        <v>1</v>
      </c>
      <c r="M8" s="449"/>
    </row>
    <row r="9" spans="3:11" ht="12.75">
      <c r="C9" s="473"/>
      <c r="D9" s="469"/>
      <c r="E9" s="480"/>
      <c r="F9" s="480"/>
      <c r="G9" s="501">
        <v>0.7</v>
      </c>
      <c r="H9" s="480"/>
      <c r="I9" s="480"/>
      <c r="J9" s="480"/>
      <c r="K9" s="501">
        <v>0.7</v>
      </c>
    </row>
    <row r="10" spans="3:11" ht="13.5" thickBot="1">
      <c r="C10" s="469"/>
      <c r="D10" s="469"/>
      <c r="E10" s="487">
        <f>SUM(E7:E9)</f>
        <v>0</v>
      </c>
      <c r="F10" s="479"/>
      <c r="G10" s="479"/>
      <c r="H10" s="479"/>
      <c r="I10" s="487">
        <f>SUM(I7:I9)</f>
        <v>0</v>
      </c>
      <c r="J10" s="479"/>
      <c r="K10" s="479"/>
    </row>
    <row r="11" spans="3:13" ht="15" thickTop="1">
      <c r="C11" s="469"/>
      <c r="D11" s="469"/>
      <c r="E11" s="481"/>
      <c r="F11" s="481"/>
      <c r="G11" s="481"/>
      <c r="H11" s="481"/>
      <c r="I11" s="482"/>
      <c r="J11" s="482"/>
      <c r="K11" s="482"/>
      <c r="M11" s="247"/>
    </row>
    <row r="12" spans="3:13" ht="25.5">
      <c r="C12" s="470" t="s">
        <v>118</v>
      </c>
      <c r="D12" s="470"/>
      <c r="E12" s="727" t="str">
        <f>E4</f>
        <v>2011 г.</v>
      </c>
      <c r="F12" s="727"/>
      <c r="G12" s="727"/>
      <c r="H12" s="468"/>
      <c r="I12" s="727" t="str">
        <f>I4</f>
        <v>2010 г.</v>
      </c>
      <c r="J12" s="727"/>
      <c r="K12" s="727"/>
      <c r="M12" s="247"/>
    </row>
    <row r="13" spans="3:16" ht="38.25">
      <c r="C13" s="470"/>
      <c r="D13" s="470"/>
      <c r="E13" s="498" t="s">
        <v>440</v>
      </c>
      <c r="F13" s="498" t="s">
        <v>441</v>
      </c>
      <c r="G13" s="498" t="s">
        <v>442</v>
      </c>
      <c r="H13" s="468"/>
      <c r="I13" s="498" t="s">
        <v>440</v>
      </c>
      <c r="J13" s="498" t="s">
        <v>441</v>
      </c>
      <c r="K13" s="498" t="s">
        <v>442</v>
      </c>
      <c r="N13" s="247"/>
      <c r="O13" s="248"/>
      <c r="P13" s="247"/>
    </row>
    <row r="14" spans="3:16" ht="14.25">
      <c r="C14" s="471"/>
      <c r="D14" s="470"/>
      <c r="E14" s="499"/>
      <c r="F14" s="499"/>
      <c r="G14" s="500">
        <v>0.4</v>
      </c>
      <c r="H14" s="468"/>
      <c r="I14" s="499"/>
      <c r="J14" s="499"/>
      <c r="K14" s="500">
        <v>0.4</v>
      </c>
      <c r="N14" s="247"/>
      <c r="O14" s="248"/>
      <c r="P14" s="247"/>
    </row>
    <row r="15" spans="3:16" ht="14.25">
      <c r="C15" s="471"/>
      <c r="D15" s="470"/>
      <c r="E15" s="499"/>
      <c r="F15" s="499"/>
      <c r="G15" s="500">
        <v>0.4</v>
      </c>
      <c r="H15" s="468"/>
      <c r="I15" s="499"/>
      <c r="J15" s="499"/>
      <c r="K15" s="500">
        <v>0.4</v>
      </c>
      <c r="N15" s="247"/>
      <c r="O15" s="248"/>
      <c r="P15" s="247"/>
    </row>
    <row r="16" spans="3:11" ht="13.5" thickBot="1">
      <c r="C16" s="471"/>
      <c r="D16" s="471"/>
      <c r="E16" s="486">
        <f>SUM(E14:E15)</f>
        <v>0</v>
      </c>
      <c r="F16" s="483"/>
      <c r="G16" s="483"/>
      <c r="H16" s="481"/>
      <c r="I16" s="486">
        <f>SUM(I14:I15)</f>
        <v>0</v>
      </c>
      <c r="J16" s="483"/>
      <c r="K16" s="483"/>
    </row>
    <row r="17" spans="3:11" ht="13.5" thickTop="1">
      <c r="C17" s="471"/>
      <c r="D17" s="471"/>
      <c r="E17" s="481" t="s">
        <v>24</v>
      </c>
      <c r="F17" s="481"/>
      <c r="G17" s="481"/>
      <c r="H17" s="481"/>
      <c r="I17" s="481"/>
      <c r="J17" s="481"/>
      <c r="K17" s="481"/>
    </row>
    <row r="18" spans="3:11" ht="12.75">
      <c r="C18" s="471"/>
      <c r="D18" s="471"/>
      <c r="E18" s="481"/>
      <c r="F18" s="481"/>
      <c r="G18" s="481"/>
      <c r="H18" s="481"/>
      <c r="I18" s="481"/>
      <c r="J18" s="481"/>
      <c r="K18" s="481"/>
    </row>
    <row r="19" spans="3:11" ht="12.75">
      <c r="C19" s="471"/>
      <c r="D19" s="471"/>
      <c r="E19" s="481"/>
      <c r="F19" s="481"/>
      <c r="G19" s="481"/>
      <c r="H19" s="481"/>
      <c r="I19" s="481"/>
      <c r="J19" s="481"/>
      <c r="K19" s="481"/>
    </row>
    <row r="20" spans="5:11" ht="12.75">
      <c r="E20" s="407"/>
      <c r="F20" s="407"/>
      <c r="G20" s="407"/>
      <c r="H20" s="407"/>
      <c r="I20" s="407"/>
      <c r="J20" s="407"/>
      <c r="K20" s="407"/>
    </row>
    <row r="21" spans="3:11" ht="12.75">
      <c r="C21" s="428"/>
      <c r="D21" s="428"/>
      <c r="E21" s="407"/>
      <c r="F21" s="407"/>
      <c r="G21" s="407"/>
      <c r="H21" s="407"/>
      <c r="I21" s="407"/>
      <c r="J21" s="407"/>
      <c r="K21" s="407"/>
    </row>
    <row r="22" spans="3:11" ht="12.75">
      <c r="C22" s="419"/>
      <c r="D22" s="419"/>
      <c r="E22" s="421"/>
      <c r="F22" s="421"/>
      <c r="G22" s="421"/>
      <c r="H22" s="421"/>
      <c r="I22" s="421"/>
      <c r="J22" s="421"/>
      <c r="K22" s="421"/>
    </row>
    <row r="23" spans="3:11" ht="12.75">
      <c r="C23" s="428"/>
      <c r="D23" s="428"/>
      <c r="E23" s="407"/>
      <c r="F23" s="407"/>
      <c r="G23" s="407"/>
      <c r="H23" s="407"/>
      <c r="I23" s="407"/>
      <c r="J23" s="407"/>
      <c r="K23" s="407"/>
    </row>
    <row r="24" spans="3:11" ht="12.75">
      <c r="C24" s="428"/>
      <c r="D24" s="428"/>
      <c r="E24" s="407"/>
      <c r="F24" s="407"/>
      <c r="G24" s="407"/>
      <c r="H24" s="407"/>
      <c r="I24" s="407"/>
      <c r="J24" s="407"/>
      <c r="K24" s="407"/>
    </row>
    <row r="25" spans="3:11" ht="12.75">
      <c r="C25" s="419"/>
      <c r="D25" s="419"/>
      <c r="E25" s="421"/>
      <c r="F25" s="421"/>
      <c r="G25" s="421"/>
      <c r="H25" s="407"/>
      <c r="I25" s="421"/>
      <c r="J25" s="421"/>
      <c r="K25" s="421"/>
    </row>
  </sheetData>
  <sheetProtection/>
  <mergeCells count="5">
    <mergeCell ref="C2:I2"/>
    <mergeCell ref="E4:G4"/>
    <mergeCell ref="I4:K4"/>
    <mergeCell ref="E12:G12"/>
    <mergeCell ref="I12:K12"/>
  </mergeCells>
  <printOptions/>
  <pageMargins left="0.75" right="0.75" top="1" bottom="1" header="0.5" footer="0.5"/>
  <pageSetup horizontalDpi="600" verticalDpi="600" orientation="portrait" paperSize="9" scale="81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B2:M31"/>
  <sheetViews>
    <sheetView view="pageBreakPreview" zoomScaleSheetLayoutView="100" zoomScalePageLayoutView="0" workbookViewId="0" topLeftCell="A1">
      <selection activeCell="B28" sqref="B28:H29"/>
    </sheetView>
  </sheetViews>
  <sheetFormatPr defaultColWidth="9.140625" defaultRowHeight="12.75"/>
  <cols>
    <col min="1" max="1" width="3.00390625" style="1" customWidth="1"/>
    <col min="2" max="2" width="5.7109375" style="1" customWidth="1"/>
    <col min="3" max="3" width="15.57421875" style="1" customWidth="1"/>
    <col min="4" max="4" width="11.00390625" style="1" customWidth="1"/>
    <col min="5" max="5" width="14.140625" style="1" customWidth="1"/>
    <col min="6" max="6" width="12.140625" style="1" customWidth="1"/>
    <col min="7" max="7" width="4.28125" style="4" customWidth="1"/>
    <col min="8" max="8" width="12.140625" style="1" customWidth="1"/>
    <col min="9" max="9" width="9.140625" style="1" customWidth="1"/>
    <col min="10" max="10" width="33.57421875" style="1" bestFit="1" customWidth="1"/>
    <col min="11" max="16384" width="9.140625" style="1" customWidth="1"/>
  </cols>
  <sheetData>
    <row r="2" spans="2:9" s="425" customFormat="1" ht="15.75">
      <c r="B2" s="109">
        <v>3</v>
      </c>
      <c r="C2" s="717" t="s">
        <v>139</v>
      </c>
      <c r="D2" s="717"/>
      <c r="E2" s="717"/>
      <c r="F2" s="717"/>
      <c r="G2" s="717"/>
      <c r="H2" s="717"/>
      <c r="I2" s="475"/>
    </row>
    <row r="3" spans="3:10" ht="12.75">
      <c r="C3" s="716"/>
      <c r="D3" s="716"/>
      <c r="E3" s="716"/>
      <c r="F3" s="424" t="str">
        <f>'фин активи и пасиви'!D4</f>
        <v>2011 г.</v>
      </c>
      <c r="G3" s="110"/>
      <c r="H3" s="424" t="str">
        <f>'фин активи и пасиви'!F4</f>
        <v>2010 г.</v>
      </c>
      <c r="I3" s="4"/>
      <c r="J3" s="449"/>
    </row>
    <row r="4" spans="3:10" ht="12.75">
      <c r="C4" s="718" t="s">
        <v>434</v>
      </c>
      <c r="D4" s="718"/>
      <c r="E4" s="718"/>
      <c r="F4" s="114"/>
      <c r="G4" s="114"/>
      <c r="H4" s="114"/>
      <c r="I4" s="4"/>
      <c r="J4" s="449"/>
    </row>
    <row r="5" spans="3:9" ht="12.75">
      <c r="C5" s="715" t="s">
        <v>480</v>
      </c>
      <c r="D5" s="715"/>
      <c r="E5" s="715"/>
      <c r="F5" s="91">
        <v>4</v>
      </c>
      <c r="G5" s="407"/>
      <c r="H5" s="91"/>
      <c r="I5" s="4"/>
    </row>
    <row r="6" spans="3:9" ht="12.75" hidden="1">
      <c r="C6" s="715"/>
      <c r="D6" s="715"/>
      <c r="E6" s="715"/>
      <c r="F6" s="91"/>
      <c r="G6" s="407"/>
      <c r="H6" s="91"/>
      <c r="I6" s="4"/>
    </row>
    <row r="7" spans="3:9" ht="12.75" hidden="1">
      <c r="C7" s="715"/>
      <c r="D7" s="715"/>
      <c r="E7" s="715"/>
      <c r="F7" s="91"/>
      <c r="G7" s="407"/>
      <c r="H7" s="91"/>
      <c r="I7" s="4"/>
    </row>
    <row r="8" spans="3:9" ht="13.5" thickBot="1">
      <c r="C8" s="44"/>
      <c r="D8" s="44"/>
      <c r="E8" s="44"/>
      <c r="F8" s="450">
        <f>SUM(F5:F7)</f>
        <v>4</v>
      </c>
      <c r="G8" s="407"/>
      <c r="H8" s="450">
        <f>SUM(H5:H7)</f>
        <v>0</v>
      </c>
      <c r="I8" s="4"/>
    </row>
    <row r="9" spans="3:13" ht="15" thickTop="1">
      <c r="C9" s="44"/>
      <c r="D9" s="44"/>
      <c r="E9" s="44"/>
      <c r="F9" s="91"/>
      <c r="G9" s="407"/>
      <c r="H9" s="91"/>
      <c r="I9" s="4"/>
      <c r="K9" s="305"/>
      <c r="L9" s="232"/>
      <c r="M9" s="305"/>
    </row>
    <row r="10" spans="3:13" ht="14.25">
      <c r="C10" s="718" t="s">
        <v>481</v>
      </c>
      <c r="D10" s="718"/>
      <c r="E10" s="718"/>
      <c r="F10" s="91"/>
      <c r="G10" s="407"/>
      <c r="H10" s="91"/>
      <c r="I10" s="4"/>
      <c r="K10" s="305"/>
      <c r="L10" s="232"/>
      <c r="M10" s="305"/>
    </row>
    <row r="11" spans="3:13" ht="14.25">
      <c r="C11" s="715" t="s">
        <v>482</v>
      </c>
      <c r="D11" s="715"/>
      <c r="E11" s="715"/>
      <c r="F11" s="91">
        <v>39</v>
      </c>
      <c r="G11" s="407"/>
      <c r="H11" s="91">
        <v>0</v>
      </c>
      <c r="I11" s="4"/>
      <c r="K11" s="305"/>
      <c r="L11" s="232"/>
      <c r="M11" s="305"/>
    </row>
    <row r="12" spans="3:13" ht="14.25" hidden="1">
      <c r="C12" s="715"/>
      <c r="D12" s="715"/>
      <c r="E12" s="715"/>
      <c r="F12" s="91"/>
      <c r="G12" s="407"/>
      <c r="H12" s="91">
        <v>0</v>
      </c>
      <c r="I12" s="4"/>
      <c r="K12" s="305"/>
      <c r="L12" s="232"/>
      <c r="M12" s="305"/>
    </row>
    <row r="13" spans="3:9" ht="12.75" hidden="1">
      <c r="C13" s="715" t="s">
        <v>29</v>
      </c>
      <c r="D13" s="715"/>
      <c r="E13" s="715"/>
      <c r="F13" s="91"/>
      <c r="G13" s="407"/>
      <c r="H13" s="91">
        <v>0</v>
      </c>
      <c r="I13" s="4"/>
    </row>
    <row r="14" spans="3:9" ht="13.5" thickBot="1">
      <c r="C14" s="44"/>
      <c r="D14" s="44"/>
      <c r="E14" s="44"/>
      <c r="F14" s="450">
        <f>SUM(F11:F13)</f>
        <v>39</v>
      </c>
      <c r="G14" s="407"/>
      <c r="H14" s="450">
        <f>SUM(H11:H13)</f>
        <v>0</v>
      </c>
      <c r="I14" s="4"/>
    </row>
    <row r="15" spans="3:9" ht="13.5" thickTop="1">
      <c r="C15" s="718" t="s">
        <v>435</v>
      </c>
      <c r="D15" s="718"/>
      <c r="E15" s="718"/>
      <c r="F15" s="91"/>
      <c r="G15" s="407"/>
      <c r="H15" s="91"/>
      <c r="I15" s="4"/>
    </row>
    <row r="16" spans="3:9" ht="12.75">
      <c r="C16" s="715" t="s">
        <v>238</v>
      </c>
      <c r="D16" s="715"/>
      <c r="E16" s="715"/>
      <c r="F16" s="91">
        <v>128</v>
      </c>
      <c r="G16" s="407"/>
      <c r="H16" s="91">
        <v>238</v>
      </c>
      <c r="I16" s="4"/>
    </row>
    <row r="17" spans="3:9" ht="12.75">
      <c r="C17" s="715" t="s">
        <v>483</v>
      </c>
      <c r="D17" s="715"/>
      <c r="E17" s="715"/>
      <c r="F17" s="91">
        <v>28</v>
      </c>
      <c r="G17" s="407"/>
      <c r="H17" s="91">
        <v>9</v>
      </c>
      <c r="I17" s="4"/>
    </row>
    <row r="18" spans="3:9" ht="13.5" thickBot="1">
      <c r="C18" s="44"/>
      <c r="D18" s="44"/>
      <c r="E18" s="44"/>
      <c r="F18" s="493">
        <f>SUM(F16:F17)</f>
        <v>156</v>
      </c>
      <c r="G18" s="407"/>
      <c r="H18" s="493">
        <f>SUM(H16:H17)</f>
        <v>247</v>
      </c>
      <c r="I18" s="4"/>
    </row>
    <row r="19" spans="3:9" ht="13.5" thickTop="1">
      <c r="C19" s="44"/>
      <c r="D19" s="44"/>
      <c r="E19" s="44"/>
      <c r="F19" s="91"/>
      <c r="G19" s="407"/>
      <c r="H19" s="91"/>
      <c r="I19" s="4"/>
    </row>
    <row r="20" spans="3:11" ht="12.75">
      <c r="C20" s="718" t="s">
        <v>436</v>
      </c>
      <c r="D20" s="718"/>
      <c r="E20" s="718"/>
      <c r="F20" s="91"/>
      <c r="G20" s="407"/>
      <c r="H20" s="91"/>
      <c r="I20" s="4"/>
      <c r="J20" s="711"/>
      <c r="K20" s="711"/>
    </row>
    <row r="21" spans="3:11" ht="12.75">
      <c r="C21" s="715" t="s">
        <v>437</v>
      </c>
      <c r="D21" s="715"/>
      <c r="E21" s="715"/>
      <c r="F21" s="91">
        <v>16</v>
      </c>
      <c r="G21" s="407"/>
      <c r="H21" s="91">
        <v>0</v>
      </c>
      <c r="I21" s="4"/>
      <c r="J21" s="712"/>
      <c r="K21" s="712"/>
    </row>
    <row r="22" spans="3:11" ht="12.75" hidden="1">
      <c r="C22" s="715" t="s">
        <v>438</v>
      </c>
      <c r="D22" s="715"/>
      <c r="E22" s="715"/>
      <c r="F22" s="91">
        <v>0</v>
      </c>
      <c r="G22" s="407"/>
      <c r="H22" s="91">
        <v>0</v>
      </c>
      <c r="I22" s="4"/>
      <c r="J22" s="711"/>
      <c r="K22" s="711"/>
    </row>
    <row r="23" spans="3:11" ht="12.75" hidden="1">
      <c r="C23" s="44" t="s">
        <v>29</v>
      </c>
      <c r="D23" s="44"/>
      <c r="E23" s="44"/>
      <c r="F23" s="91">
        <v>0</v>
      </c>
      <c r="G23" s="407"/>
      <c r="H23" s="91">
        <v>0</v>
      </c>
      <c r="I23" s="4"/>
      <c r="J23" s="115"/>
      <c r="K23" s="115"/>
    </row>
    <row r="24" spans="3:11" ht="13.5" thickBot="1">
      <c r="C24" s="716"/>
      <c r="D24" s="716"/>
      <c r="E24" s="716"/>
      <c r="F24" s="450">
        <f>SUM(F21:F23)</f>
        <v>16</v>
      </c>
      <c r="G24" s="407"/>
      <c r="H24" s="450">
        <f>SUM(H21:H23)</f>
        <v>0</v>
      </c>
      <c r="I24" s="4"/>
      <c r="J24" s="115"/>
      <c r="K24" s="115"/>
    </row>
    <row r="25" spans="3:11" ht="13.5" thickTop="1">
      <c r="C25" s="57"/>
      <c r="D25" s="57"/>
      <c r="E25" s="57"/>
      <c r="I25" s="4"/>
      <c r="J25" s="115"/>
      <c r="K25" s="115"/>
    </row>
    <row r="27" spans="6:8" ht="12.75">
      <c r="F27" s="91"/>
      <c r="G27" s="407"/>
      <c r="H27" s="91"/>
    </row>
    <row r="28" spans="3:8" ht="12.75">
      <c r="C28" s="46"/>
      <c r="D28" s="46"/>
      <c r="E28" s="46"/>
      <c r="F28" s="492"/>
      <c r="G28" s="453"/>
      <c r="H28" s="492"/>
    </row>
    <row r="29" spans="3:9" ht="12.75">
      <c r="C29" s="419"/>
      <c r="F29" s="420"/>
      <c r="G29" s="421"/>
      <c r="H29" s="420"/>
      <c r="I29" s="426"/>
    </row>
    <row r="30" spans="6:8" ht="12.75">
      <c r="F30" s="91"/>
      <c r="G30" s="407"/>
      <c r="H30" s="91"/>
    </row>
    <row r="31" spans="6:8" ht="12.75">
      <c r="F31" s="91"/>
      <c r="G31" s="407"/>
      <c r="H31" s="91"/>
    </row>
  </sheetData>
  <sheetProtection/>
  <mergeCells count="20">
    <mergeCell ref="C7:E7"/>
    <mergeCell ref="C6:E6"/>
    <mergeCell ref="C24:E24"/>
    <mergeCell ref="C21:E21"/>
    <mergeCell ref="C16:E16"/>
    <mergeCell ref="C12:E12"/>
    <mergeCell ref="C20:E20"/>
    <mergeCell ref="C17:E17"/>
    <mergeCell ref="C13:E13"/>
    <mergeCell ref="C15:E15"/>
    <mergeCell ref="C2:H2"/>
    <mergeCell ref="C22:E22"/>
    <mergeCell ref="C11:E11"/>
    <mergeCell ref="J20:K20"/>
    <mergeCell ref="J21:K21"/>
    <mergeCell ref="J22:K22"/>
    <mergeCell ref="C3:E3"/>
    <mergeCell ref="C4:E4"/>
    <mergeCell ref="C10:E10"/>
    <mergeCell ref="C5:E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92D050"/>
  </sheetPr>
  <dimension ref="B2:M92"/>
  <sheetViews>
    <sheetView view="pageBreakPreview" zoomScaleSheetLayoutView="100" zoomScalePageLayoutView="0" workbookViewId="0" topLeftCell="A1">
      <selection activeCell="J60" sqref="J60"/>
    </sheetView>
  </sheetViews>
  <sheetFormatPr defaultColWidth="9.140625" defaultRowHeight="12.75"/>
  <cols>
    <col min="1" max="1" width="2.28125" style="1" customWidth="1"/>
    <col min="2" max="2" width="5.00390625" style="1" customWidth="1"/>
    <col min="3" max="5" width="13.140625" style="4" customWidth="1"/>
    <col min="6" max="6" width="12.140625" style="4" customWidth="1"/>
    <col min="7" max="7" width="3.00390625" style="4" customWidth="1"/>
    <col min="8" max="8" width="12.140625" style="4" customWidth="1"/>
    <col min="9" max="9" width="4.421875" style="1" customWidth="1"/>
    <col min="10" max="10" width="9.140625" style="1" customWidth="1"/>
    <col min="11" max="11" width="3.140625" style="1" customWidth="1"/>
    <col min="12" max="16384" width="9.140625" style="1" customWidth="1"/>
  </cols>
  <sheetData>
    <row r="2" spans="2:8" s="455" customFormat="1" ht="15">
      <c r="B2" s="455">
        <v>4</v>
      </c>
      <c r="C2" s="721" t="s">
        <v>140</v>
      </c>
      <c r="D2" s="721"/>
      <c r="E2" s="721"/>
      <c r="F2" s="721"/>
      <c r="G2" s="721"/>
      <c r="H2" s="721"/>
    </row>
    <row r="3" spans="3:10" ht="12.75">
      <c r="C3" s="716"/>
      <c r="D3" s="716"/>
      <c r="E3" s="716"/>
      <c r="F3" s="424" t="str">
        <f>'Активи и пасиви за продажба'!E4</f>
        <v>2011 г.</v>
      </c>
      <c r="G3" s="110"/>
      <c r="H3" s="424" t="str">
        <f>'Активи и пасиви за продажба'!G4</f>
        <v>2010 г.</v>
      </c>
      <c r="J3" s="449"/>
    </row>
    <row r="4" spans="3:10" ht="12.75">
      <c r="C4" s="715" t="s">
        <v>233</v>
      </c>
      <c r="D4" s="715"/>
      <c r="E4" s="715"/>
      <c r="F4" s="111">
        <v>10</v>
      </c>
      <c r="G4" s="111"/>
      <c r="H4" s="111">
        <v>3</v>
      </c>
      <c r="J4" s="449"/>
    </row>
    <row r="5" spans="3:8" ht="12.75" hidden="1">
      <c r="C5" s="715" t="s">
        <v>67</v>
      </c>
      <c r="D5" s="715"/>
      <c r="E5" s="715"/>
      <c r="F5" s="111"/>
      <c r="G5" s="111"/>
      <c r="H5" s="111"/>
    </row>
    <row r="6" spans="3:8" ht="12.75">
      <c r="C6" s="715" t="s">
        <v>141</v>
      </c>
      <c r="D6" s="715"/>
      <c r="E6" s="715"/>
      <c r="F6" s="111">
        <v>1</v>
      </c>
      <c r="G6" s="111"/>
      <c r="H6" s="111">
        <v>1</v>
      </c>
    </row>
    <row r="7" spans="3:8" ht="12.75">
      <c r="C7" s="715" t="s">
        <v>237</v>
      </c>
      <c r="D7" s="715"/>
      <c r="E7" s="715"/>
      <c r="F7" s="111">
        <v>4</v>
      </c>
      <c r="G7" s="111"/>
      <c r="H7" s="111">
        <v>2</v>
      </c>
    </row>
    <row r="8" spans="3:8" ht="12.75" hidden="1">
      <c r="C8" s="715" t="s">
        <v>142</v>
      </c>
      <c r="D8" s="715"/>
      <c r="E8" s="715"/>
      <c r="F8" s="111"/>
      <c r="G8" s="111"/>
      <c r="H8" s="111"/>
    </row>
    <row r="9" spans="3:8" ht="12.75" hidden="1">
      <c r="C9" s="715" t="s">
        <v>143</v>
      </c>
      <c r="D9" s="715"/>
      <c r="E9" s="715"/>
      <c r="F9" s="111"/>
      <c r="G9" s="111"/>
      <c r="H9" s="111"/>
    </row>
    <row r="10" spans="3:8" ht="12.75">
      <c r="C10" s="715" t="s">
        <v>144</v>
      </c>
      <c r="D10" s="715"/>
      <c r="E10" s="715"/>
      <c r="F10" s="111">
        <v>7</v>
      </c>
      <c r="G10" s="111"/>
      <c r="H10" s="111">
        <v>3</v>
      </c>
    </row>
    <row r="11" spans="3:8" ht="12.75">
      <c r="C11" s="715" t="s">
        <v>145</v>
      </c>
      <c r="D11" s="715"/>
      <c r="E11" s="715"/>
      <c r="F11" s="111">
        <v>1</v>
      </c>
      <c r="G11" s="111"/>
      <c r="H11" s="111">
        <v>1</v>
      </c>
    </row>
    <row r="12" spans="3:12" ht="12.75">
      <c r="C12" s="715" t="s">
        <v>146</v>
      </c>
      <c r="D12" s="715"/>
      <c r="E12" s="715"/>
      <c r="F12" s="111">
        <v>1</v>
      </c>
      <c r="G12" s="111"/>
      <c r="H12" s="111">
        <v>1</v>
      </c>
      <c r="J12" s="91"/>
      <c r="K12" s="91"/>
      <c r="L12" s="91"/>
    </row>
    <row r="13" spans="3:12" ht="12.75" hidden="1">
      <c r="C13" s="715" t="s">
        <v>62</v>
      </c>
      <c r="D13" s="715"/>
      <c r="E13" s="715"/>
      <c r="F13" s="111"/>
      <c r="G13" s="111"/>
      <c r="H13" s="111"/>
      <c r="J13" s="91"/>
      <c r="K13" s="91"/>
      <c r="L13" s="91"/>
    </row>
    <row r="14" spans="3:12" ht="12.75" hidden="1">
      <c r="C14" s="715" t="s">
        <v>158</v>
      </c>
      <c r="D14" s="715"/>
      <c r="E14" s="715"/>
      <c r="F14" s="111"/>
      <c r="G14" s="111"/>
      <c r="H14" s="111"/>
      <c r="J14" s="728"/>
      <c r="K14" s="728"/>
      <c r="L14" s="91"/>
    </row>
    <row r="15" spans="3:13" ht="13.5" thickBot="1">
      <c r="C15" s="716"/>
      <c r="D15" s="716"/>
      <c r="E15" s="716"/>
      <c r="F15" s="113">
        <f>SUM(F4:F14)</f>
        <v>24</v>
      </c>
      <c r="G15" s="114"/>
      <c r="H15" s="113">
        <f>SUM(H4:H14)</f>
        <v>11</v>
      </c>
      <c r="J15" s="464"/>
      <c r="K15" s="464"/>
      <c r="L15" s="464"/>
      <c r="M15" s="463"/>
    </row>
    <row r="16" spans="3:13" ht="13.5" thickTop="1">
      <c r="C16" s="57"/>
      <c r="D16" s="57"/>
      <c r="E16" s="57"/>
      <c r="F16" s="114"/>
      <c r="G16" s="114"/>
      <c r="H16" s="114"/>
      <c r="J16" s="465"/>
      <c r="K16" s="465"/>
      <c r="L16" s="420"/>
      <c r="M16" s="426"/>
    </row>
    <row r="17" spans="3:13" ht="12.75">
      <c r="C17" s="57"/>
      <c r="D17" s="57"/>
      <c r="E17" s="57"/>
      <c r="F17" s="114"/>
      <c r="G17" s="114"/>
      <c r="H17" s="114"/>
      <c r="J17" s="465"/>
      <c r="K17" s="465"/>
      <c r="L17" s="420"/>
      <c r="M17" s="426"/>
    </row>
    <row r="18" spans="2:13" ht="15">
      <c r="B18" s="455">
        <v>5</v>
      </c>
      <c r="C18" s="721" t="s">
        <v>0</v>
      </c>
      <c r="D18" s="721"/>
      <c r="E18" s="721"/>
      <c r="F18" s="721"/>
      <c r="G18" s="721"/>
      <c r="H18" s="721"/>
      <c r="J18" s="420"/>
      <c r="K18" s="420"/>
      <c r="L18" s="420"/>
      <c r="M18" s="426"/>
    </row>
    <row r="19" spans="3:13" ht="12.75">
      <c r="C19" s="716"/>
      <c r="D19" s="716"/>
      <c r="E19" s="716"/>
      <c r="F19" s="424" t="str">
        <f>F3</f>
        <v>2011 г.</v>
      </c>
      <c r="G19" s="110"/>
      <c r="H19" s="424" t="str">
        <f>H3</f>
        <v>2010 г.</v>
      </c>
      <c r="J19" s="420"/>
      <c r="K19" s="421"/>
      <c r="L19" s="420"/>
      <c r="M19" s="426"/>
    </row>
    <row r="20" spans="3:13" ht="12.75" hidden="1">
      <c r="C20" s="715" t="s">
        <v>147</v>
      </c>
      <c r="D20" s="715"/>
      <c r="E20" s="715"/>
      <c r="F20" s="111"/>
      <c r="G20" s="111"/>
      <c r="H20" s="111"/>
      <c r="J20" s="420"/>
      <c r="K20" s="421"/>
      <c r="L20" s="420"/>
      <c r="M20" s="426"/>
    </row>
    <row r="21" spans="3:13" ht="12.75" hidden="1">
      <c r="C21" s="715" t="s">
        <v>148</v>
      </c>
      <c r="D21" s="715"/>
      <c r="E21" s="715"/>
      <c r="F21" s="111"/>
      <c r="G21" s="111"/>
      <c r="H21" s="111"/>
      <c r="J21" s="420"/>
      <c r="K21" s="421"/>
      <c r="L21" s="420"/>
      <c r="M21" s="426"/>
    </row>
    <row r="22" spans="3:13" ht="12.75" hidden="1">
      <c r="C22" s="715" t="s">
        <v>149</v>
      </c>
      <c r="D22" s="715"/>
      <c r="E22" s="715"/>
      <c r="F22" s="111"/>
      <c r="G22" s="111"/>
      <c r="H22" s="111"/>
      <c r="J22" s="420"/>
      <c r="K22" s="421"/>
      <c r="L22" s="420"/>
      <c r="M22" s="426"/>
    </row>
    <row r="23" spans="3:13" ht="12.75" hidden="1">
      <c r="C23" s="715" t="s">
        <v>150</v>
      </c>
      <c r="D23" s="715"/>
      <c r="E23" s="715"/>
      <c r="F23" s="111"/>
      <c r="G23" s="111"/>
      <c r="H23" s="111"/>
      <c r="J23" s="420"/>
      <c r="K23" s="421"/>
      <c r="L23" s="420"/>
      <c r="M23" s="426"/>
    </row>
    <row r="24" spans="3:13" ht="12.75">
      <c r="C24" s="715" t="s">
        <v>151</v>
      </c>
      <c r="D24" s="715"/>
      <c r="E24" s="715"/>
      <c r="F24" s="111">
        <v>4</v>
      </c>
      <c r="G24" s="111"/>
      <c r="H24" s="111">
        <v>1</v>
      </c>
      <c r="J24" s="420"/>
      <c r="K24" s="421"/>
      <c r="L24" s="420"/>
      <c r="M24" s="426"/>
    </row>
    <row r="25" spans="3:13" ht="12.75">
      <c r="C25" s="715" t="s">
        <v>152</v>
      </c>
      <c r="D25" s="715"/>
      <c r="E25" s="715"/>
      <c r="F25" s="111">
        <v>11</v>
      </c>
      <c r="G25" s="111"/>
      <c r="H25" s="111">
        <v>15</v>
      </c>
      <c r="J25" s="420"/>
      <c r="K25" s="421"/>
      <c r="L25" s="420"/>
      <c r="M25" s="426"/>
    </row>
    <row r="26" spans="3:13" ht="12.75">
      <c r="C26" s="715" t="s">
        <v>153</v>
      </c>
      <c r="D26" s="715"/>
      <c r="E26" s="715"/>
      <c r="F26" s="111">
        <v>1</v>
      </c>
      <c r="G26" s="111"/>
      <c r="H26" s="111">
        <v>1</v>
      </c>
      <c r="J26" s="420"/>
      <c r="K26" s="421"/>
      <c r="L26" s="420"/>
      <c r="M26" s="426"/>
    </row>
    <row r="27" spans="3:13" ht="12.75" hidden="1">
      <c r="C27" s="715" t="s">
        <v>154</v>
      </c>
      <c r="D27" s="715"/>
      <c r="E27" s="715"/>
      <c r="F27" s="111"/>
      <c r="G27" s="111"/>
      <c r="H27" s="111"/>
      <c r="J27" s="420"/>
      <c r="K27" s="421"/>
      <c r="L27" s="420"/>
      <c r="M27" s="426"/>
    </row>
    <row r="28" spans="3:13" ht="12.75" hidden="1">
      <c r="C28" s="715" t="s">
        <v>155</v>
      </c>
      <c r="D28" s="715"/>
      <c r="E28" s="715"/>
      <c r="F28" s="111"/>
      <c r="G28" s="111"/>
      <c r="H28" s="111"/>
      <c r="J28" s="420"/>
      <c r="K28" s="421"/>
      <c r="L28" s="420"/>
      <c r="M28" s="426"/>
    </row>
    <row r="29" spans="3:13" ht="12.75" hidden="1">
      <c r="C29" s="715" t="s">
        <v>156</v>
      </c>
      <c r="D29" s="715"/>
      <c r="E29" s="715"/>
      <c r="F29" s="111"/>
      <c r="G29" s="111"/>
      <c r="H29" s="111"/>
      <c r="J29" s="420"/>
      <c r="K29" s="421"/>
      <c r="L29" s="420"/>
      <c r="M29" s="426"/>
    </row>
    <row r="30" spans="3:13" ht="12.75">
      <c r="C30" s="715" t="s">
        <v>238</v>
      </c>
      <c r="D30" s="715"/>
      <c r="E30" s="715"/>
      <c r="F30" s="111">
        <v>7</v>
      </c>
      <c r="G30" s="111"/>
      <c r="H30" s="111">
        <v>7</v>
      </c>
      <c r="J30" s="420"/>
      <c r="K30" s="421"/>
      <c r="L30" s="420"/>
      <c r="M30" s="426"/>
    </row>
    <row r="31" spans="3:13" ht="12.75">
      <c r="C31" s="715" t="s">
        <v>350</v>
      </c>
      <c r="D31" s="715"/>
      <c r="E31" s="715"/>
      <c r="F31" s="111">
        <v>4</v>
      </c>
      <c r="G31" s="111"/>
      <c r="H31" s="111">
        <v>8</v>
      </c>
      <c r="J31" s="729"/>
      <c r="K31" s="729"/>
      <c r="L31" s="420"/>
      <c r="M31" s="426"/>
    </row>
    <row r="32" spans="3:13" ht="12.75" hidden="1">
      <c r="C32" s="715" t="s">
        <v>158</v>
      </c>
      <c r="D32" s="715"/>
      <c r="E32" s="715"/>
      <c r="F32" s="111"/>
      <c r="G32" s="111"/>
      <c r="H32" s="111"/>
      <c r="J32" s="729"/>
      <c r="K32" s="729"/>
      <c r="L32" s="420"/>
      <c r="M32" s="426"/>
    </row>
    <row r="33" spans="3:13" ht="13.5" thickBot="1">
      <c r="C33" s="716"/>
      <c r="D33" s="716"/>
      <c r="E33" s="716"/>
      <c r="F33" s="113">
        <f>SUM(F20:F32)</f>
        <v>27</v>
      </c>
      <c r="G33" s="114"/>
      <c r="H33" s="113">
        <f>SUM(H20:H32)</f>
        <v>32</v>
      </c>
      <c r="J33" s="464"/>
      <c r="K33" s="464"/>
      <c r="L33" s="464"/>
      <c r="M33" s="463"/>
    </row>
    <row r="34" spans="3:13" ht="13.5" thickTop="1">
      <c r="C34" s="57"/>
      <c r="D34" s="57"/>
      <c r="E34" s="57"/>
      <c r="F34" s="114"/>
      <c r="G34" s="114"/>
      <c r="H34" s="114"/>
      <c r="J34" s="465"/>
      <c r="K34" s="465"/>
      <c r="L34" s="420"/>
      <c r="M34" s="426"/>
    </row>
    <row r="35" spans="3:13" ht="12.75">
      <c r="C35" s="57"/>
      <c r="D35" s="57"/>
      <c r="E35" s="57"/>
      <c r="F35" s="114"/>
      <c r="G35" s="114"/>
      <c r="H35" s="114"/>
      <c r="J35" s="465"/>
      <c r="K35" s="465"/>
      <c r="L35" s="420"/>
      <c r="M35" s="426"/>
    </row>
    <row r="36" spans="2:13" s="455" customFormat="1" ht="15">
      <c r="B36" s="455">
        <v>6</v>
      </c>
      <c r="C36" s="721" t="s">
        <v>418</v>
      </c>
      <c r="D36" s="721"/>
      <c r="E36" s="721"/>
      <c r="F36" s="721"/>
      <c r="G36" s="721"/>
      <c r="H36" s="721"/>
      <c r="J36" s="466"/>
      <c r="K36" s="466"/>
      <c r="L36" s="466"/>
      <c r="M36" s="462"/>
    </row>
    <row r="37" spans="3:13" ht="12.75">
      <c r="C37" s="716"/>
      <c r="D37" s="716"/>
      <c r="E37" s="716"/>
      <c r="F37" s="424" t="str">
        <f>F19</f>
        <v>2011 г.</v>
      </c>
      <c r="G37" s="110"/>
      <c r="H37" s="424" t="str">
        <f>H19</f>
        <v>2010 г.</v>
      </c>
      <c r="J37" s="420"/>
      <c r="K37" s="420"/>
      <c r="L37" s="420"/>
      <c r="M37" s="426"/>
    </row>
    <row r="38" spans="3:13" ht="12.75">
      <c r="C38" s="715" t="s">
        <v>419</v>
      </c>
      <c r="D38" s="715"/>
      <c r="E38" s="715"/>
      <c r="F38" s="111">
        <v>126</v>
      </c>
      <c r="G38" s="114"/>
      <c r="H38" s="111">
        <v>131</v>
      </c>
      <c r="J38" s="420"/>
      <c r="K38" s="420"/>
      <c r="L38" s="420"/>
      <c r="M38" s="426"/>
    </row>
    <row r="39" spans="3:13" ht="12.75">
      <c r="C39" s="715" t="s">
        <v>420</v>
      </c>
      <c r="D39" s="715"/>
      <c r="E39" s="715"/>
      <c r="F39" s="111">
        <v>21</v>
      </c>
      <c r="G39" s="111"/>
      <c r="H39" s="111">
        <v>20</v>
      </c>
      <c r="J39" s="420"/>
      <c r="K39" s="420"/>
      <c r="L39" s="420"/>
      <c r="M39" s="426"/>
    </row>
    <row r="40" spans="3:13" ht="23.25" customHeight="1" hidden="1">
      <c r="C40" s="731" t="s">
        <v>421</v>
      </c>
      <c r="D40" s="731"/>
      <c r="E40" s="731"/>
      <c r="F40" s="111"/>
      <c r="G40" s="111"/>
      <c r="H40" s="111"/>
      <c r="J40" s="420"/>
      <c r="K40" s="420"/>
      <c r="L40" s="420"/>
      <c r="M40" s="426"/>
    </row>
    <row r="41" spans="3:13" ht="12.75" hidden="1">
      <c r="C41" s="715" t="s">
        <v>158</v>
      </c>
      <c r="D41" s="715"/>
      <c r="E41" s="715"/>
      <c r="F41" s="114"/>
      <c r="G41" s="114"/>
      <c r="H41" s="114"/>
      <c r="J41" s="730"/>
      <c r="K41" s="730"/>
      <c r="L41" s="420"/>
      <c r="M41" s="426"/>
    </row>
    <row r="42" spans="3:13" ht="13.5" thickBot="1">
      <c r="C42" s="716"/>
      <c r="D42" s="716"/>
      <c r="E42" s="716"/>
      <c r="F42" s="113">
        <f>SUM(F38:F41)</f>
        <v>147</v>
      </c>
      <c r="G42" s="114"/>
      <c r="H42" s="113">
        <f>SUM(H38:H41)</f>
        <v>151</v>
      </c>
      <c r="J42" s="464"/>
      <c r="K42" s="464"/>
      <c r="L42" s="464"/>
      <c r="M42" s="463"/>
    </row>
    <row r="43" spans="3:13" ht="13.5" thickTop="1">
      <c r="C43" s="57"/>
      <c r="D43" s="57"/>
      <c r="E43" s="57"/>
      <c r="F43" s="114"/>
      <c r="G43" s="114"/>
      <c r="H43" s="114"/>
      <c r="J43" s="465"/>
      <c r="K43" s="465"/>
      <c r="L43" s="420"/>
      <c r="M43" s="426"/>
    </row>
    <row r="44" spans="2:13" s="455" customFormat="1" ht="15">
      <c r="B44" s="455">
        <v>7</v>
      </c>
      <c r="C44" s="721" t="s">
        <v>2</v>
      </c>
      <c r="D44" s="721"/>
      <c r="E44" s="721"/>
      <c r="F44" s="721"/>
      <c r="G44" s="721"/>
      <c r="H44" s="721"/>
      <c r="J44" s="466"/>
      <c r="K44" s="466"/>
      <c r="L44" s="466"/>
      <c r="M44" s="462"/>
    </row>
    <row r="45" spans="3:13" ht="12.75">
      <c r="C45" s="716"/>
      <c r="D45" s="716"/>
      <c r="E45" s="716"/>
      <c r="F45" s="424" t="str">
        <f>F37</f>
        <v>2011 г.</v>
      </c>
      <c r="G45" s="110"/>
      <c r="H45" s="424" t="str">
        <f>H37</f>
        <v>2010 г.</v>
      </c>
      <c r="J45" s="420"/>
      <c r="K45" s="420"/>
      <c r="L45" s="420"/>
      <c r="M45" s="426"/>
    </row>
    <row r="46" spans="3:13" ht="12.75" hidden="1">
      <c r="C46" s="715" t="s">
        <v>69</v>
      </c>
      <c r="D46" s="715"/>
      <c r="E46" s="715"/>
      <c r="F46" s="111"/>
      <c r="G46" s="111"/>
      <c r="H46" s="111"/>
      <c r="J46" s="420"/>
      <c r="K46" s="420"/>
      <c r="L46" s="420"/>
      <c r="M46" s="426"/>
    </row>
    <row r="47" spans="3:13" ht="12.75" hidden="1">
      <c r="C47" s="715" t="s">
        <v>70</v>
      </c>
      <c r="D47" s="715"/>
      <c r="E47" s="715"/>
      <c r="F47" s="111"/>
      <c r="G47" s="111"/>
      <c r="H47" s="111"/>
      <c r="J47" s="420"/>
      <c r="K47" s="420"/>
      <c r="L47" s="420"/>
      <c r="M47" s="426"/>
    </row>
    <row r="48" spans="3:13" ht="12.75" hidden="1">
      <c r="C48" s="715" t="s">
        <v>71</v>
      </c>
      <c r="D48" s="715"/>
      <c r="E48" s="715"/>
      <c r="F48" s="111"/>
      <c r="G48" s="111"/>
      <c r="H48" s="111"/>
      <c r="J48" s="420"/>
      <c r="K48" s="420"/>
      <c r="L48" s="420"/>
      <c r="M48" s="426"/>
    </row>
    <row r="49" spans="3:13" ht="12.75" hidden="1">
      <c r="C49" s="715" t="s">
        <v>159</v>
      </c>
      <c r="D49" s="715"/>
      <c r="E49" s="715"/>
      <c r="F49" s="111"/>
      <c r="G49" s="111"/>
      <c r="H49" s="111"/>
      <c r="J49" s="420"/>
      <c r="K49" s="420"/>
      <c r="L49" s="420"/>
      <c r="M49" s="426"/>
    </row>
    <row r="50" spans="3:13" ht="12.75" hidden="1">
      <c r="C50" s="715" t="s">
        <v>160</v>
      </c>
      <c r="D50" s="715"/>
      <c r="E50" s="715"/>
      <c r="F50" s="111"/>
      <c r="G50" s="111"/>
      <c r="H50" s="111"/>
      <c r="J50" s="420"/>
      <c r="K50" s="420"/>
      <c r="L50" s="420"/>
      <c r="M50" s="426"/>
    </row>
    <row r="51" spans="3:13" ht="12.75">
      <c r="C51" s="715" t="s">
        <v>161</v>
      </c>
      <c r="D51" s="715"/>
      <c r="E51" s="715"/>
      <c r="F51" s="111">
        <v>159</v>
      </c>
      <c r="G51" s="111"/>
      <c r="H51" s="111">
        <v>152</v>
      </c>
      <c r="J51" s="420"/>
      <c r="K51" s="421"/>
      <c r="L51" s="420"/>
      <c r="M51" s="426"/>
    </row>
    <row r="52" spans="3:13" ht="12.75">
      <c r="C52" s="715" t="s">
        <v>68</v>
      </c>
      <c r="D52" s="715"/>
      <c r="E52" s="715"/>
      <c r="F52" s="111">
        <v>64</v>
      </c>
      <c r="G52" s="111"/>
      <c r="H52" s="111">
        <v>64</v>
      </c>
      <c r="J52" s="420"/>
      <c r="K52" s="421"/>
      <c r="L52" s="420"/>
      <c r="M52" s="426"/>
    </row>
    <row r="53" spans="3:13" ht="12.75" hidden="1">
      <c r="C53" s="715" t="s">
        <v>2</v>
      </c>
      <c r="D53" s="715"/>
      <c r="E53" s="715"/>
      <c r="F53" s="111"/>
      <c r="G53" s="111"/>
      <c r="H53" s="111"/>
      <c r="J53" s="730"/>
      <c r="K53" s="730"/>
      <c r="L53" s="420"/>
      <c r="M53" s="426"/>
    </row>
    <row r="54" spans="3:13" ht="12.75" hidden="1">
      <c r="C54" s="715" t="s">
        <v>158</v>
      </c>
      <c r="D54" s="715"/>
      <c r="E54" s="715"/>
      <c r="F54" s="111"/>
      <c r="G54" s="111"/>
      <c r="H54" s="111"/>
      <c r="J54" s="729"/>
      <c r="K54" s="729"/>
      <c r="L54" s="420"/>
      <c r="M54" s="426"/>
    </row>
    <row r="55" spans="3:13" ht="13.5" thickBot="1">
      <c r="C55" s="716"/>
      <c r="D55" s="716"/>
      <c r="E55" s="716"/>
      <c r="F55" s="113">
        <f>SUM(F46:F54)</f>
        <v>223</v>
      </c>
      <c r="G55" s="114"/>
      <c r="H55" s="113">
        <f>SUM(H46:H54)</f>
        <v>216</v>
      </c>
      <c r="J55" s="464"/>
      <c r="K55" s="464"/>
      <c r="L55" s="464"/>
      <c r="M55" s="463"/>
    </row>
    <row r="56" spans="3:13" ht="15.75" thickTop="1">
      <c r="C56" s="692"/>
      <c r="D56" s="692"/>
      <c r="E56" s="692"/>
      <c r="F56" s="692"/>
      <c r="G56" s="692"/>
      <c r="H56" s="692"/>
      <c r="J56" s="729" t="s">
        <v>366</v>
      </c>
      <c r="K56" s="729"/>
      <c r="L56" s="420"/>
      <c r="M56" s="426"/>
    </row>
    <row r="57" spans="10:13" ht="12.75">
      <c r="J57" s="729" t="s">
        <v>366</v>
      </c>
      <c r="K57" s="729"/>
      <c r="L57" s="420"/>
      <c r="M57" s="426"/>
    </row>
    <row r="58" spans="10:13" ht="12.75">
      <c r="J58" s="420"/>
      <c r="K58" s="420"/>
      <c r="L58" s="420"/>
      <c r="M58" s="426"/>
    </row>
    <row r="59" spans="10:13" ht="12.75">
      <c r="J59" s="420"/>
      <c r="K59" s="420"/>
      <c r="L59" s="420"/>
      <c r="M59" s="426"/>
    </row>
    <row r="60" spans="10:13" ht="12.75">
      <c r="J60" s="420"/>
      <c r="K60" s="420"/>
      <c r="L60" s="420"/>
      <c r="M60" s="426"/>
    </row>
    <row r="61" spans="10:13" ht="12.75">
      <c r="J61" s="420"/>
      <c r="K61" s="420"/>
      <c r="L61" s="420"/>
      <c r="M61" s="426"/>
    </row>
    <row r="62" spans="10:12" ht="12.75">
      <c r="J62" s="91"/>
      <c r="K62" s="91"/>
      <c r="L62" s="91"/>
    </row>
    <row r="63" spans="10:12" ht="12.75">
      <c r="J63" s="91"/>
      <c r="K63" s="91"/>
      <c r="L63" s="91"/>
    </row>
    <row r="64" spans="10:12" ht="12.75">
      <c r="J64" s="91"/>
      <c r="K64" s="91"/>
      <c r="L64" s="91"/>
    </row>
    <row r="65" spans="10:12" ht="12.75">
      <c r="J65" s="91"/>
      <c r="K65" s="91"/>
      <c r="L65" s="91"/>
    </row>
    <row r="66" spans="10:12" ht="12.75">
      <c r="J66" s="91"/>
      <c r="K66" s="91"/>
      <c r="L66" s="91"/>
    </row>
    <row r="67" spans="10:12" ht="12.75">
      <c r="J67" s="91"/>
      <c r="K67" s="91"/>
      <c r="L67" s="91"/>
    </row>
    <row r="68" spans="10:12" ht="12.75">
      <c r="J68" s="91"/>
      <c r="K68" s="91"/>
      <c r="L68" s="91"/>
    </row>
    <row r="69" spans="10:12" ht="12.75">
      <c r="J69" s="91"/>
      <c r="K69" s="91"/>
      <c r="L69" s="91"/>
    </row>
    <row r="70" spans="10:12" ht="12.75">
      <c r="J70" s="91"/>
      <c r="K70" s="91"/>
      <c r="L70" s="91"/>
    </row>
    <row r="71" spans="10:12" ht="12.75">
      <c r="J71" s="91"/>
      <c r="K71" s="91"/>
      <c r="L71" s="91"/>
    </row>
    <row r="72" spans="10:12" ht="12.75">
      <c r="J72" s="91"/>
      <c r="K72" s="91"/>
      <c r="L72" s="91"/>
    </row>
    <row r="73" spans="10:12" ht="12.75">
      <c r="J73" s="91"/>
      <c r="K73" s="91"/>
      <c r="L73" s="91"/>
    </row>
    <row r="74" spans="10:12" ht="12.75">
      <c r="J74" s="91"/>
      <c r="K74" s="91"/>
      <c r="L74" s="91"/>
    </row>
    <row r="75" spans="10:12" ht="12.75">
      <c r="J75" s="91"/>
      <c r="K75" s="91"/>
      <c r="L75" s="91"/>
    </row>
    <row r="76" spans="10:12" ht="12.75">
      <c r="J76" s="91"/>
      <c r="K76" s="91"/>
      <c r="L76" s="91"/>
    </row>
    <row r="77" spans="10:12" ht="12.75">
      <c r="J77" s="91"/>
      <c r="K77" s="91"/>
      <c r="L77" s="91"/>
    </row>
    <row r="78" spans="10:12" ht="12.75">
      <c r="J78" s="91"/>
      <c r="K78" s="91"/>
      <c r="L78" s="91"/>
    </row>
    <row r="79" spans="10:12" ht="12.75">
      <c r="J79" s="91"/>
      <c r="K79" s="91"/>
      <c r="L79" s="91"/>
    </row>
    <row r="80" spans="10:12" ht="12.75">
      <c r="J80" s="91"/>
      <c r="K80" s="91"/>
      <c r="L80" s="91"/>
    </row>
    <row r="81" spans="10:12" ht="12.75">
      <c r="J81" s="91"/>
      <c r="K81" s="91"/>
      <c r="L81" s="91"/>
    </row>
    <row r="82" spans="10:12" ht="12.75">
      <c r="J82" s="91"/>
      <c r="K82" s="91"/>
      <c r="L82" s="91"/>
    </row>
    <row r="83" spans="10:12" ht="12.75">
      <c r="J83" s="91"/>
      <c r="K83" s="91"/>
      <c r="L83" s="91"/>
    </row>
    <row r="84" spans="10:12" ht="12.75">
      <c r="J84" s="91"/>
      <c r="K84" s="91"/>
      <c r="L84" s="91"/>
    </row>
    <row r="85" spans="10:12" ht="12.75">
      <c r="J85" s="91"/>
      <c r="K85" s="91"/>
      <c r="L85" s="91"/>
    </row>
    <row r="86" spans="10:12" ht="12.75">
      <c r="J86" s="91"/>
      <c r="K86" s="91"/>
      <c r="L86" s="91"/>
    </row>
    <row r="87" spans="10:12" ht="12.75">
      <c r="J87" s="91"/>
      <c r="K87" s="91"/>
      <c r="L87" s="91"/>
    </row>
    <row r="88" spans="10:12" ht="12.75">
      <c r="J88" s="91"/>
      <c r="K88" s="91"/>
      <c r="L88" s="91"/>
    </row>
    <row r="89" spans="10:12" ht="12.75">
      <c r="J89" s="91"/>
      <c r="K89" s="91"/>
      <c r="L89" s="91"/>
    </row>
    <row r="90" spans="10:12" ht="12.75">
      <c r="J90" s="91"/>
      <c r="K90" s="91"/>
      <c r="L90" s="91"/>
    </row>
    <row r="91" spans="10:12" ht="12.75">
      <c r="J91" s="91"/>
      <c r="K91" s="91"/>
      <c r="L91" s="91"/>
    </row>
    <row r="92" spans="10:12" ht="12.75">
      <c r="J92" s="91"/>
      <c r="K92" s="91"/>
      <c r="L92" s="91"/>
    </row>
  </sheetData>
  <sheetProtection/>
  <mergeCells count="58">
    <mergeCell ref="C8:E8"/>
    <mergeCell ref="C2:H2"/>
    <mergeCell ref="C3:E3"/>
    <mergeCell ref="C4:E4"/>
    <mergeCell ref="C5:E5"/>
    <mergeCell ref="C6:E6"/>
    <mergeCell ref="C7:E7"/>
    <mergeCell ref="C9:E9"/>
    <mergeCell ref="C10:E10"/>
    <mergeCell ref="C12:E12"/>
    <mergeCell ref="C11:E11"/>
    <mergeCell ref="C19:E19"/>
    <mergeCell ref="C13:E13"/>
    <mergeCell ref="C15:E15"/>
    <mergeCell ref="C18:H18"/>
    <mergeCell ref="C14:E14"/>
    <mergeCell ref="C20:E20"/>
    <mergeCell ref="C24:E24"/>
    <mergeCell ref="C22:E22"/>
    <mergeCell ref="C31:E31"/>
    <mergeCell ref="C30:E30"/>
    <mergeCell ref="C28:E28"/>
    <mergeCell ref="C26:E26"/>
    <mergeCell ref="C27:E27"/>
    <mergeCell ref="C29:E29"/>
    <mergeCell ref="C33:E33"/>
    <mergeCell ref="C21:E21"/>
    <mergeCell ref="C23:E23"/>
    <mergeCell ref="C25:E25"/>
    <mergeCell ref="C32:E32"/>
    <mergeCell ref="J57:K57"/>
    <mergeCell ref="J54:K54"/>
    <mergeCell ref="J56:K56"/>
    <mergeCell ref="J53:K53"/>
    <mergeCell ref="J32:K32"/>
    <mergeCell ref="C41:E41"/>
    <mergeCell ref="C47:E47"/>
    <mergeCell ref="J41:K41"/>
    <mergeCell ref="C37:E37"/>
    <mergeCell ref="C38:E38"/>
    <mergeCell ref="C39:E39"/>
    <mergeCell ref="C44:H44"/>
    <mergeCell ref="C45:E45"/>
    <mergeCell ref="C40:E40"/>
    <mergeCell ref="C50:E50"/>
    <mergeCell ref="C51:E51"/>
    <mergeCell ref="C53:E53"/>
    <mergeCell ref="C49:E49"/>
    <mergeCell ref="C54:E54"/>
    <mergeCell ref="J14:K14"/>
    <mergeCell ref="C56:H56"/>
    <mergeCell ref="J31:K31"/>
    <mergeCell ref="C42:E42"/>
    <mergeCell ref="C52:E52"/>
    <mergeCell ref="C36:H36"/>
    <mergeCell ref="C55:E55"/>
    <mergeCell ref="C46:E46"/>
    <mergeCell ref="C48:E48"/>
  </mergeCells>
  <printOptions/>
  <pageMargins left="0.75" right="0.75" top="0.55" bottom="0.67" header="0.5" footer="0.5"/>
  <pageSetup horizontalDpi="600" verticalDpi="600" orientation="portrait" paperSize="9" scale="94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92D050"/>
  </sheetPr>
  <dimension ref="B2:U56"/>
  <sheetViews>
    <sheetView view="pageBreakPreview" zoomScaleSheetLayoutView="100" zoomScalePageLayoutView="0" workbookViewId="0" topLeftCell="A1">
      <selection activeCell="I33" sqref="I33"/>
    </sheetView>
  </sheetViews>
  <sheetFormatPr defaultColWidth="9.140625" defaultRowHeight="12.75"/>
  <cols>
    <col min="1" max="1" width="4.140625" style="1" customWidth="1"/>
    <col min="2" max="2" width="5.00390625" style="1" customWidth="1"/>
    <col min="3" max="5" width="13.140625" style="4" customWidth="1"/>
    <col min="6" max="6" width="12.140625" style="4" customWidth="1"/>
    <col min="7" max="7" width="3.00390625" style="4" customWidth="1"/>
    <col min="8" max="8" width="12.140625" style="4" customWidth="1"/>
    <col min="9" max="10" width="9.140625" style="1" customWidth="1"/>
    <col min="11" max="11" width="3.140625" style="1" customWidth="1"/>
    <col min="12" max="15" width="9.140625" style="1" customWidth="1"/>
    <col min="16" max="16" width="10.28125" style="1" bestFit="1" customWidth="1"/>
    <col min="17" max="18" width="9.140625" style="1" customWidth="1"/>
    <col min="19" max="19" width="11.7109375" style="1" bestFit="1" customWidth="1"/>
    <col min="20" max="20" width="9.140625" style="1" customWidth="1"/>
    <col min="21" max="21" width="11.7109375" style="1" bestFit="1" customWidth="1"/>
    <col min="22" max="16384" width="9.140625" style="1" customWidth="1"/>
  </cols>
  <sheetData>
    <row r="2" spans="2:8" s="455" customFormat="1" ht="15">
      <c r="B2" s="455">
        <v>8</v>
      </c>
      <c r="C2" s="721" t="s">
        <v>41</v>
      </c>
      <c r="D2" s="721"/>
      <c r="E2" s="721"/>
      <c r="F2" s="721"/>
      <c r="G2" s="721"/>
      <c r="H2" s="721"/>
    </row>
    <row r="3" spans="3:10" ht="12.75">
      <c r="C3" s="716"/>
      <c r="D3" s="716"/>
      <c r="E3" s="716"/>
      <c r="F3" s="424" t="str">
        <f>'Активи и пасиви за продажба'!E4</f>
        <v>2011 г.</v>
      </c>
      <c r="G3" s="110"/>
      <c r="H3" s="424" t="str">
        <f>'Активи и пасиви за продажба'!G4</f>
        <v>2010 г.</v>
      </c>
      <c r="J3" s="449"/>
    </row>
    <row r="4" spans="3:10" ht="12.75">
      <c r="C4" s="715" t="s">
        <v>422</v>
      </c>
      <c r="D4" s="715"/>
      <c r="E4" s="715"/>
      <c r="F4" s="111"/>
      <c r="G4" s="111"/>
      <c r="H4" s="111"/>
      <c r="J4" s="449"/>
    </row>
    <row r="5" spans="3:18" ht="24.75" customHeight="1">
      <c r="C5" s="731" t="s">
        <v>423</v>
      </c>
      <c r="D5" s="731"/>
      <c r="E5" s="731"/>
      <c r="F5" s="111">
        <v>54</v>
      </c>
      <c r="G5" s="111"/>
      <c r="H5" s="111">
        <v>25</v>
      </c>
      <c r="P5" s="480"/>
      <c r="Q5" s="480"/>
      <c r="R5" s="480"/>
    </row>
    <row r="6" spans="3:19" ht="12.75">
      <c r="C6" s="715" t="s">
        <v>271</v>
      </c>
      <c r="D6" s="715"/>
      <c r="E6" s="715"/>
      <c r="F6" s="111">
        <v>5</v>
      </c>
      <c r="G6" s="111"/>
      <c r="H6" s="111">
        <v>5</v>
      </c>
      <c r="P6" s="471"/>
      <c r="Q6" s="481"/>
      <c r="R6" s="481"/>
      <c r="S6" s="481"/>
    </row>
    <row r="7" spans="3:21" ht="14.25" hidden="1">
      <c r="C7" s="715" t="s">
        <v>425</v>
      </c>
      <c r="D7" s="715"/>
      <c r="E7" s="715"/>
      <c r="F7" s="111"/>
      <c r="G7" s="111"/>
      <c r="H7" s="111"/>
      <c r="J7" s="91"/>
      <c r="K7" s="91"/>
      <c r="L7" s="91"/>
      <c r="Q7" s="249"/>
      <c r="R7" s="249"/>
      <c r="S7" s="233"/>
      <c r="T7" s="234"/>
      <c r="U7" s="233"/>
    </row>
    <row r="8" spans="3:21" ht="14.25">
      <c r="C8" s="715" t="s">
        <v>29</v>
      </c>
      <c r="D8" s="715"/>
      <c r="E8" s="715"/>
      <c r="F8" s="111">
        <v>593</v>
      </c>
      <c r="G8" s="111"/>
      <c r="H8" s="111">
        <v>500</v>
      </c>
      <c r="J8" s="728"/>
      <c r="K8" s="728"/>
      <c r="L8" s="91"/>
      <c r="Q8" s="249"/>
      <c r="R8" s="249"/>
      <c r="S8" s="233"/>
      <c r="T8" s="234"/>
      <c r="U8" s="233"/>
    </row>
    <row r="9" spans="3:21" ht="13.5" thickBot="1">
      <c r="C9" s="716"/>
      <c r="D9" s="716"/>
      <c r="E9" s="716"/>
      <c r="F9" s="113">
        <f>SUM(F4:F8)</f>
        <v>652</v>
      </c>
      <c r="G9" s="114"/>
      <c r="H9" s="113">
        <f>SUM(H4:H8)</f>
        <v>530</v>
      </c>
      <c r="J9" s="464"/>
      <c r="K9" s="464"/>
      <c r="L9" s="464"/>
      <c r="M9" s="463"/>
      <c r="Q9" s="495"/>
      <c r="S9" s="495"/>
      <c r="U9" s="495"/>
    </row>
    <row r="10" spans="3:21" ht="13.5" thickTop="1">
      <c r="C10" s="57"/>
      <c r="D10" s="57"/>
      <c r="E10" s="57"/>
      <c r="F10" s="114"/>
      <c r="G10" s="114"/>
      <c r="H10" s="114"/>
      <c r="J10" s="465"/>
      <c r="K10" s="465"/>
      <c r="L10" s="420"/>
      <c r="M10" s="426"/>
      <c r="S10" s="494"/>
      <c r="U10" s="494"/>
    </row>
    <row r="11" spans="3:13" ht="12.75">
      <c r="C11" s="57"/>
      <c r="D11" s="57"/>
      <c r="E11" s="57"/>
      <c r="F11" s="114"/>
      <c r="G11" s="114"/>
      <c r="H11" s="114"/>
      <c r="J11" s="465"/>
      <c r="K11" s="465"/>
      <c r="L11" s="420"/>
      <c r="M11" s="426"/>
    </row>
    <row r="12" spans="2:19" ht="15">
      <c r="B12" s="455">
        <v>9</v>
      </c>
      <c r="C12" s="721" t="s">
        <v>157</v>
      </c>
      <c r="D12" s="721"/>
      <c r="E12" s="721"/>
      <c r="F12" s="721"/>
      <c r="G12" s="721"/>
      <c r="H12" s="721"/>
      <c r="J12" s="420"/>
      <c r="K12" s="420"/>
      <c r="L12" s="420"/>
      <c r="M12" s="426"/>
      <c r="S12" s="233"/>
    </row>
    <row r="13" spans="3:19" ht="14.25">
      <c r="C13" s="716"/>
      <c r="D13" s="716"/>
      <c r="E13" s="716"/>
      <c r="F13" s="424" t="str">
        <f>F3</f>
        <v>2011 г.</v>
      </c>
      <c r="G13" s="110"/>
      <c r="H13" s="424" t="str">
        <f>H3</f>
        <v>2010 г.</v>
      </c>
      <c r="J13" s="420"/>
      <c r="K13" s="421"/>
      <c r="L13" s="420"/>
      <c r="M13" s="426"/>
      <c r="S13" s="233"/>
    </row>
    <row r="14" spans="3:13" ht="12.75">
      <c r="C14" s="715" t="s">
        <v>424</v>
      </c>
      <c r="D14" s="715"/>
      <c r="E14" s="715"/>
      <c r="F14" s="111">
        <v>29</v>
      </c>
      <c r="G14" s="111"/>
      <c r="H14" s="111">
        <v>58</v>
      </c>
      <c r="J14" s="420"/>
      <c r="K14" s="421"/>
      <c r="L14" s="420"/>
      <c r="M14" s="426"/>
    </row>
    <row r="15" spans="3:13" ht="23.25" customHeight="1">
      <c r="C15" s="731" t="s">
        <v>423</v>
      </c>
      <c r="D15" s="731"/>
      <c r="E15" s="731"/>
      <c r="F15" s="111">
        <v>74</v>
      </c>
      <c r="G15" s="111"/>
      <c r="H15" s="111">
        <v>55</v>
      </c>
      <c r="J15" s="420"/>
      <c r="K15" s="421"/>
      <c r="L15" s="420"/>
      <c r="M15" s="426"/>
    </row>
    <row r="16" spans="3:13" ht="12.75" hidden="1">
      <c r="C16" s="715" t="s">
        <v>461</v>
      </c>
      <c r="D16" s="715"/>
      <c r="E16" s="715"/>
      <c r="F16" s="111"/>
      <c r="G16" s="111"/>
      <c r="H16" s="111"/>
      <c r="J16" s="420"/>
      <c r="K16" s="421"/>
      <c r="L16" s="420"/>
      <c r="M16" s="426"/>
    </row>
    <row r="17" spans="3:13" ht="12.75" hidden="1">
      <c r="C17" s="715" t="s">
        <v>158</v>
      </c>
      <c r="D17" s="715"/>
      <c r="E17" s="715"/>
      <c r="F17" s="111"/>
      <c r="G17" s="111"/>
      <c r="H17" s="111"/>
      <c r="J17" s="729"/>
      <c r="K17" s="729"/>
      <c r="L17" s="420"/>
      <c r="M17" s="426"/>
    </row>
    <row r="18" spans="3:13" ht="13.5" thickBot="1">
      <c r="C18" s="716"/>
      <c r="D18" s="716"/>
      <c r="E18" s="716"/>
      <c r="F18" s="113">
        <f>SUM(F14:F17)</f>
        <v>103</v>
      </c>
      <c r="G18" s="114"/>
      <c r="H18" s="113">
        <f>SUM(H14:H17)</f>
        <v>113</v>
      </c>
      <c r="J18" s="464"/>
      <c r="K18" s="464"/>
      <c r="L18" s="464"/>
      <c r="M18" s="463"/>
    </row>
    <row r="19" spans="3:13" ht="13.5" thickTop="1">
      <c r="C19" s="57"/>
      <c r="D19" s="57"/>
      <c r="E19" s="57"/>
      <c r="F19" s="114"/>
      <c r="G19" s="114"/>
      <c r="H19" s="114"/>
      <c r="J19" s="465"/>
      <c r="K19" s="465"/>
      <c r="L19" s="420"/>
      <c r="M19" s="426"/>
    </row>
    <row r="20" spans="3:13" ht="12.75">
      <c r="C20" s="57"/>
      <c r="D20" s="57"/>
      <c r="E20" s="57"/>
      <c r="F20" s="114"/>
      <c r="G20" s="114"/>
      <c r="H20" s="114"/>
      <c r="J20" s="465"/>
      <c r="K20" s="465"/>
      <c r="L20" s="420"/>
      <c r="M20" s="426"/>
    </row>
    <row r="21" spans="10:13" ht="12.75">
      <c r="J21" s="729" t="s">
        <v>366</v>
      </c>
      <c r="K21" s="729"/>
      <c r="L21" s="420"/>
      <c r="M21" s="426"/>
    </row>
    <row r="22" spans="10:13" ht="12.75">
      <c r="J22" s="420"/>
      <c r="K22" s="420"/>
      <c r="L22" s="420"/>
      <c r="M22" s="426"/>
    </row>
    <row r="23" spans="10:13" ht="12.75">
      <c r="J23" s="420"/>
      <c r="K23" s="420"/>
      <c r="L23" s="420"/>
      <c r="M23" s="426"/>
    </row>
    <row r="24" spans="10:13" ht="12.75">
      <c r="J24" s="420"/>
      <c r="K24" s="420"/>
      <c r="L24" s="420"/>
      <c r="M24" s="426"/>
    </row>
    <row r="25" spans="10:13" ht="12.75">
      <c r="J25" s="420"/>
      <c r="K25" s="420"/>
      <c r="L25" s="420"/>
      <c r="M25" s="426"/>
    </row>
    <row r="26" spans="10:12" ht="12.75">
      <c r="J26" s="91"/>
      <c r="K26" s="91"/>
      <c r="L26" s="91"/>
    </row>
    <row r="27" spans="10:12" ht="12.75">
      <c r="J27" s="91"/>
      <c r="K27" s="91"/>
      <c r="L27" s="91"/>
    </row>
    <row r="28" spans="10:12" ht="12.75">
      <c r="J28" s="91"/>
      <c r="K28" s="91"/>
      <c r="L28" s="91"/>
    </row>
    <row r="29" spans="10:12" ht="12.75">
      <c r="J29" s="91"/>
      <c r="K29" s="91"/>
      <c r="L29" s="91"/>
    </row>
    <row r="30" spans="10:12" ht="12.75">
      <c r="J30" s="91"/>
      <c r="K30" s="91"/>
      <c r="L30" s="91"/>
    </row>
    <row r="31" spans="10:12" ht="12.75">
      <c r="J31" s="91"/>
      <c r="K31" s="91"/>
      <c r="L31" s="91"/>
    </row>
    <row r="32" spans="10:12" ht="12.75">
      <c r="J32" s="91"/>
      <c r="K32" s="91"/>
      <c r="L32" s="91"/>
    </row>
    <row r="33" spans="10:12" ht="12.75">
      <c r="J33" s="91"/>
      <c r="K33" s="91"/>
      <c r="L33" s="91"/>
    </row>
    <row r="34" spans="10:12" ht="12.75">
      <c r="J34" s="91"/>
      <c r="K34" s="91"/>
      <c r="L34" s="91"/>
    </row>
    <row r="35" spans="10:12" ht="12.75">
      <c r="J35" s="91"/>
      <c r="K35" s="91"/>
      <c r="L35" s="91"/>
    </row>
    <row r="36" spans="10:12" ht="12.75">
      <c r="J36" s="91"/>
      <c r="K36" s="91"/>
      <c r="L36" s="91"/>
    </row>
    <row r="37" spans="10:12" ht="12.75">
      <c r="J37" s="91"/>
      <c r="K37" s="91"/>
      <c r="L37" s="91"/>
    </row>
    <row r="38" spans="10:12" ht="12.75">
      <c r="J38" s="91"/>
      <c r="K38" s="91"/>
      <c r="L38" s="91"/>
    </row>
    <row r="39" spans="10:12" ht="12.75">
      <c r="J39" s="91"/>
      <c r="K39" s="91"/>
      <c r="L39" s="91"/>
    </row>
    <row r="40" spans="10:12" ht="12.75">
      <c r="J40" s="91"/>
      <c r="K40" s="91"/>
      <c r="L40" s="91"/>
    </row>
    <row r="41" spans="10:12" ht="12.75">
      <c r="J41" s="91"/>
      <c r="K41" s="91"/>
      <c r="L41" s="91"/>
    </row>
    <row r="42" spans="10:12" ht="12.75">
      <c r="J42" s="91"/>
      <c r="K42" s="91"/>
      <c r="L42" s="91"/>
    </row>
    <row r="43" spans="10:12" ht="12.75">
      <c r="J43" s="91"/>
      <c r="K43" s="91"/>
      <c r="L43" s="91"/>
    </row>
    <row r="44" spans="10:12" ht="12.75">
      <c r="J44" s="91"/>
      <c r="K44" s="91"/>
      <c r="L44" s="91"/>
    </row>
    <row r="45" spans="10:12" ht="12.75">
      <c r="J45" s="91"/>
      <c r="K45" s="91"/>
      <c r="L45" s="91"/>
    </row>
    <row r="46" spans="10:12" ht="12.75">
      <c r="J46" s="91"/>
      <c r="K46" s="91"/>
      <c r="L46" s="91"/>
    </row>
    <row r="47" spans="10:12" ht="12.75">
      <c r="J47" s="91"/>
      <c r="K47" s="91"/>
      <c r="L47" s="91"/>
    </row>
    <row r="48" spans="10:12" ht="12.75">
      <c r="J48" s="91"/>
      <c r="K48" s="91"/>
      <c r="L48" s="91"/>
    </row>
    <row r="49" spans="10:12" ht="12.75">
      <c r="J49" s="91"/>
      <c r="K49" s="91"/>
      <c r="L49" s="91"/>
    </row>
    <row r="50" spans="10:12" ht="12.75">
      <c r="J50" s="91"/>
      <c r="K50" s="91"/>
      <c r="L50" s="91"/>
    </row>
    <row r="51" spans="10:12" ht="12.75">
      <c r="J51" s="91"/>
      <c r="K51" s="91"/>
      <c r="L51" s="91"/>
    </row>
    <row r="52" spans="10:12" ht="12.75">
      <c r="J52" s="91"/>
      <c r="K52" s="91"/>
      <c r="L52" s="91"/>
    </row>
    <row r="53" spans="10:12" ht="12.75">
      <c r="J53" s="91"/>
      <c r="K53" s="91"/>
      <c r="L53" s="91"/>
    </row>
    <row r="54" spans="10:12" ht="12.75">
      <c r="J54" s="91"/>
      <c r="K54" s="91"/>
      <c r="L54" s="91"/>
    </row>
    <row r="55" spans="10:12" ht="12.75">
      <c r="J55" s="91"/>
      <c r="K55" s="91"/>
      <c r="L55" s="91"/>
    </row>
    <row r="56" spans="10:12" ht="12.75">
      <c r="J56" s="91"/>
      <c r="K56" s="91"/>
      <c r="L56" s="91"/>
    </row>
  </sheetData>
  <sheetProtection/>
  <mergeCells count="18">
    <mergeCell ref="C8:E8"/>
    <mergeCell ref="J8:K8"/>
    <mergeCell ref="C9:E9"/>
    <mergeCell ref="C12:H12"/>
    <mergeCell ref="C7:E7"/>
    <mergeCell ref="C2:H2"/>
    <mergeCell ref="C3:E3"/>
    <mergeCell ref="C4:E4"/>
    <mergeCell ref="C5:E5"/>
    <mergeCell ref="C6:E6"/>
    <mergeCell ref="C13:E13"/>
    <mergeCell ref="C14:E14"/>
    <mergeCell ref="J21:K21"/>
    <mergeCell ref="C17:E17"/>
    <mergeCell ref="J17:K17"/>
    <mergeCell ref="C18:E18"/>
    <mergeCell ref="C15:E15"/>
    <mergeCell ref="C16:E16"/>
  </mergeCells>
  <printOptions/>
  <pageMargins left="0.75" right="0.75" top="0.55" bottom="0.67" header="0.5" footer="0.5"/>
  <pageSetup horizontalDpi="600" verticalDpi="600" orientation="portrait" paperSize="9" scale="94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B1:I15"/>
  <sheetViews>
    <sheetView zoomScalePageLayoutView="0" workbookViewId="0" topLeftCell="A1">
      <selection activeCell="B3" sqref="B3:B4"/>
    </sheetView>
  </sheetViews>
  <sheetFormatPr defaultColWidth="9.140625" defaultRowHeight="12.75"/>
  <cols>
    <col min="1" max="1" width="9.140625" style="1" customWidth="1"/>
    <col min="2" max="2" width="20.140625" style="1" customWidth="1"/>
    <col min="3" max="3" width="16.57421875" style="1" customWidth="1"/>
    <col min="4" max="4" width="15.7109375" style="1" customWidth="1"/>
    <col min="5" max="5" width="10.28125" style="1" customWidth="1"/>
    <col min="6" max="6" width="17.57421875" style="1" customWidth="1"/>
    <col min="7" max="7" width="9.140625" style="1" customWidth="1"/>
    <col min="8" max="8" width="12.57421875" style="1" customWidth="1"/>
    <col min="9" max="9" width="11.421875" style="1" customWidth="1"/>
    <col min="10" max="16384" width="9.140625" style="1" customWidth="1"/>
  </cols>
  <sheetData>
    <row r="1" spans="2:9" ht="15">
      <c r="B1" s="692" t="s">
        <v>72</v>
      </c>
      <c r="C1" s="692"/>
      <c r="D1" s="692"/>
      <c r="E1" s="692"/>
      <c r="F1" s="692"/>
      <c r="G1" s="692"/>
      <c r="H1" s="692"/>
      <c r="I1" s="692"/>
    </row>
    <row r="2" spans="2:9" ht="63.75">
      <c r="B2" s="104" t="s">
        <v>205</v>
      </c>
      <c r="C2" s="104" t="s">
        <v>206</v>
      </c>
      <c r="D2" s="104" t="s">
        <v>207</v>
      </c>
      <c r="E2" s="104" t="s">
        <v>208</v>
      </c>
      <c r="F2" s="104" t="s">
        <v>209</v>
      </c>
      <c r="G2" s="104" t="s">
        <v>210</v>
      </c>
      <c r="H2" s="104" t="s">
        <v>211</v>
      </c>
      <c r="I2" s="104" t="s">
        <v>212</v>
      </c>
    </row>
    <row r="3" spans="2:9" ht="12.75">
      <c r="B3" s="4" t="s">
        <v>213</v>
      </c>
      <c r="C3" s="18"/>
      <c r="D3" s="18"/>
      <c r="E3" s="18"/>
      <c r="F3" s="18"/>
      <c r="G3" s="18"/>
      <c r="H3" s="18"/>
      <c r="I3" s="18"/>
    </row>
    <row r="4" spans="2:9" ht="12.75">
      <c r="B4" s="4" t="s">
        <v>214</v>
      </c>
      <c r="C4" s="18"/>
      <c r="D4" s="18"/>
      <c r="E4" s="18"/>
      <c r="F4" s="18"/>
      <c r="G4" s="18"/>
      <c r="H4" s="18"/>
      <c r="I4" s="18"/>
    </row>
    <row r="5" spans="2:9" ht="12.75">
      <c r="B5" s="105"/>
      <c r="C5" s="106"/>
      <c r="D5" s="106"/>
      <c r="E5" s="106"/>
      <c r="F5" s="106"/>
      <c r="G5" s="106"/>
      <c r="H5" s="106"/>
      <c r="I5" s="106"/>
    </row>
    <row r="6" spans="2:9" ht="12.75">
      <c r="B6" s="4"/>
      <c r="C6" s="18"/>
      <c r="D6" s="18"/>
      <c r="E6" s="18"/>
      <c r="F6" s="18"/>
      <c r="G6" s="18"/>
      <c r="H6" s="18"/>
      <c r="I6" s="18"/>
    </row>
    <row r="7" spans="2:9" ht="12.75">
      <c r="B7" s="4"/>
      <c r="C7" s="18"/>
      <c r="D7" s="18"/>
      <c r="E7" s="18"/>
      <c r="F7" s="18"/>
      <c r="G7" s="18"/>
      <c r="H7" s="18"/>
      <c r="I7" s="18"/>
    </row>
    <row r="8" spans="2:9" ht="12.75">
      <c r="B8" s="4"/>
      <c r="C8" s="18"/>
      <c r="D8" s="18"/>
      <c r="E8" s="18"/>
      <c r="F8" s="18"/>
      <c r="G8" s="18"/>
      <c r="H8" s="18"/>
      <c r="I8" s="18"/>
    </row>
    <row r="9" spans="2:9" ht="12.75">
      <c r="B9" s="4"/>
      <c r="C9" s="18"/>
      <c r="D9" s="18"/>
      <c r="E9" s="18"/>
      <c r="F9" s="18"/>
      <c r="G9" s="18"/>
      <c r="H9" s="18"/>
      <c r="I9" s="18"/>
    </row>
    <row r="10" spans="2:9" ht="12.75">
      <c r="B10" s="4"/>
      <c r="C10" s="18"/>
      <c r="D10" s="18"/>
      <c r="E10" s="18"/>
      <c r="F10" s="18"/>
      <c r="G10" s="18"/>
      <c r="H10" s="18"/>
      <c r="I10" s="18"/>
    </row>
    <row r="11" spans="2:9" ht="12.75">
      <c r="B11" s="4"/>
      <c r="C11" s="18"/>
      <c r="D11" s="18"/>
      <c r="E11" s="18"/>
      <c r="F11" s="18"/>
      <c r="G11" s="18"/>
      <c r="H11" s="18"/>
      <c r="I11" s="18"/>
    </row>
    <row r="12" spans="2:9" ht="12.75">
      <c r="B12" s="4"/>
      <c r="C12" s="18"/>
      <c r="D12" s="18"/>
      <c r="E12" s="18"/>
      <c r="F12" s="18"/>
      <c r="G12" s="18"/>
      <c r="H12" s="18"/>
      <c r="I12" s="18"/>
    </row>
    <row r="13" spans="2:9" ht="12.75">
      <c r="B13" s="4"/>
      <c r="C13" s="18"/>
      <c r="D13" s="18"/>
      <c r="E13" s="18"/>
      <c r="F13" s="18"/>
      <c r="G13" s="18"/>
      <c r="H13" s="18"/>
      <c r="I13" s="18"/>
    </row>
    <row r="14" spans="2:9" ht="26.25">
      <c r="B14" s="107" t="s">
        <v>215</v>
      </c>
      <c r="C14" s="108">
        <v>0</v>
      </c>
      <c r="D14" s="108">
        <v>0</v>
      </c>
      <c r="E14" s="108">
        <v>0</v>
      </c>
      <c r="F14" s="108">
        <v>0</v>
      </c>
      <c r="G14" s="108">
        <v>0</v>
      </c>
      <c r="H14" s="108">
        <v>0</v>
      </c>
      <c r="I14" s="108">
        <v>0</v>
      </c>
    </row>
    <row r="15" spans="6:8" ht="15.75">
      <c r="F15" s="109"/>
      <c r="G15" s="109"/>
      <c r="H15" s="109"/>
    </row>
  </sheetData>
  <sheetProtection/>
  <mergeCells count="1">
    <mergeCell ref="B1:I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00B0F0"/>
  </sheetPr>
  <dimension ref="B2:P110"/>
  <sheetViews>
    <sheetView view="pageBreakPreview" zoomScaleSheetLayoutView="100" zoomScalePageLayoutView="0" workbookViewId="0" topLeftCell="A1">
      <selection activeCell="J41" sqref="J41"/>
    </sheetView>
  </sheetViews>
  <sheetFormatPr defaultColWidth="9.140625" defaultRowHeight="12.75"/>
  <cols>
    <col min="1" max="1" width="2.140625" style="1" customWidth="1"/>
    <col min="2" max="2" width="4.28125" style="1" customWidth="1"/>
    <col min="3" max="3" width="36.7109375" style="1" customWidth="1"/>
    <col min="4" max="4" width="0.42578125" style="1" customWidth="1"/>
    <col min="5" max="5" width="9.28125" style="496" customWidth="1"/>
    <col min="6" max="6" width="11.00390625" style="1" customWidth="1"/>
    <col min="7" max="7" width="0.9921875" style="1" customWidth="1"/>
    <col min="8" max="8" width="11.00390625" style="1" customWidth="1"/>
    <col min="9" max="9" width="1.1484375" style="1" customWidth="1"/>
    <col min="10" max="10" width="12.7109375" style="1" customWidth="1"/>
    <col min="11" max="11" width="2.140625" style="1" customWidth="1"/>
    <col min="12" max="12" width="13.57421875" style="1" customWidth="1"/>
    <col min="13" max="13" width="1.421875" style="1" customWidth="1"/>
    <col min="14" max="14" width="33.57421875" style="1" bestFit="1" customWidth="1"/>
    <col min="15" max="16384" width="9.140625" style="1" customWidth="1"/>
  </cols>
  <sheetData>
    <row r="2" spans="2:10" ht="12.75">
      <c r="B2" s="46">
        <v>24</v>
      </c>
      <c r="C2" s="732" t="s">
        <v>475</v>
      </c>
      <c r="D2" s="732"/>
      <c r="E2" s="732"/>
      <c r="F2" s="732"/>
      <c r="G2" s="732"/>
      <c r="H2" s="732"/>
      <c r="I2" s="732"/>
      <c r="J2" s="732"/>
    </row>
    <row r="4" spans="3:13" ht="51.75" thickBot="1">
      <c r="C4" s="50"/>
      <c r="D4" s="51"/>
      <c r="F4" s="574" t="s">
        <v>202</v>
      </c>
      <c r="G4" s="97"/>
      <c r="H4" s="574" t="s">
        <v>201</v>
      </c>
      <c r="I4" s="97"/>
      <c r="J4" s="574" t="s">
        <v>294</v>
      </c>
      <c r="L4" s="96" t="s">
        <v>464</v>
      </c>
      <c r="M4" s="632"/>
    </row>
    <row r="5" spans="3:10" ht="12.75">
      <c r="C5" s="98" t="s">
        <v>295</v>
      </c>
      <c r="D5" s="51"/>
      <c r="F5" s="54"/>
      <c r="G5" s="99"/>
      <c r="H5" s="99"/>
      <c r="I5" s="99"/>
      <c r="J5" s="99"/>
    </row>
    <row r="6" spans="3:14" ht="12.75">
      <c r="C6" s="50"/>
      <c r="D6" s="51"/>
      <c r="F6" s="54"/>
      <c r="G6" s="99"/>
      <c r="H6" s="99"/>
      <c r="I6" s="99"/>
      <c r="J6" s="99"/>
      <c r="N6" s="449" t="s">
        <v>283</v>
      </c>
    </row>
    <row r="7" spans="3:14" ht="12.75">
      <c r="C7" s="100" t="s">
        <v>296</v>
      </c>
      <c r="D7" s="51"/>
      <c r="F7" s="54"/>
      <c r="G7" s="99"/>
      <c r="H7" s="99"/>
      <c r="I7" s="99"/>
      <c r="J7" s="99"/>
      <c r="N7" s="449" t="s">
        <v>400</v>
      </c>
    </row>
    <row r="8" spans="3:13" ht="12.75">
      <c r="C8" s="50"/>
      <c r="D8" s="51"/>
      <c r="E8" s="496" t="str">
        <f>'Фин Pазх и прих'!F3</f>
        <v>2011 г.</v>
      </c>
      <c r="F8" s="566"/>
      <c r="G8" s="567"/>
      <c r="H8" s="567"/>
      <c r="I8" s="567"/>
      <c r="J8" s="567"/>
      <c r="K8" s="91"/>
      <c r="L8" s="91">
        <v>0</v>
      </c>
      <c r="M8" s="91"/>
    </row>
    <row r="9" spans="3:13" ht="12.75">
      <c r="C9" s="50"/>
      <c r="D9" s="51"/>
      <c r="E9" s="496" t="str">
        <f>'Фин Pазх и прих'!H3</f>
        <v>2010 г.</v>
      </c>
      <c r="F9" s="566"/>
      <c r="G9" s="567"/>
      <c r="H9" s="567"/>
      <c r="I9" s="567"/>
      <c r="J9" s="567"/>
      <c r="K9" s="91"/>
      <c r="L9" s="91"/>
      <c r="M9" s="91"/>
    </row>
    <row r="10" spans="3:13" ht="12.75">
      <c r="C10" s="50"/>
      <c r="D10" s="51"/>
      <c r="F10" s="568"/>
      <c r="G10" s="569"/>
      <c r="H10" s="569"/>
      <c r="I10" s="569"/>
      <c r="J10" s="569"/>
      <c r="K10" s="91"/>
      <c r="L10" s="91"/>
      <c r="M10" s="91"/>
    </row>
    <row r="11" spans="3:13" ht="12.75">
      <c r="C11" s="101" t="s">
        <v>462</v>
      </c>
      <c r="D11" s="51"/>
      <c r="F11" s="568"/>
      <c r="G11" s="569"/>
      <c r="H11" s="569"/>
      <c r="I11" s="569"/>
      <c r="J11" s="569"/>
      <c r="K11" s="91"/>
      <c r="L11" s="91"/>
      <c r="M11" s="91"/>
    </row>
    <row r="12" spans="3:13" ht="12.75">
      <c r="C12" s="50" t="s">
        <v>463</v>
      </c>
      <c r="D12" s="51"/>
      <c r="E12" s="496" t="str">
        <f>E8</f>
        <v>2011 г.</v>
      </c>
      <c r="F12" s="566">
        <v>0</v>
      </c>
      <c r="G12" s="567"/>
      <c r="H12" s="567"/>
      <c r="I12" s="567"/>
      <c r="J12" s="567">
        <v>0</v>
      </c>
      <c r="K12" s="91"/>
      <c r="L12" s="91"/>
      <c r="M12" s="91"/>
    </row>
    <row r="13" spans="3:13" ht="12.75">
      <c r="C13" s="50"/>
      <c r="D13" s="51"/>
      <c r="E13" s="496" t="str">
        <f>E9</f>
        <v>2010 г.</v>
      </c>
      <c r="F13" s="566"/>
      <c r="G13" s="567"/>
      <c r="H13" s="567"/>
      <c r="I13" s="567"/>
      <c r="J13" s="567"/>
      <c r="K13" s="91"/>
      <c r="L13" s="91">
        <v>0</v>
      </c>
      <c r="M13" s="91"/>
    </row>
    <row r="14" spans="3:16" ht="14.25">
      <c r="C14" s="50"/>
      <c r="D14" s="51"/>
      <c r="F14" s="568"/>
      <c r="G14" s="569"/>
      <c r="H14" s="569"/>
      <c r="I14" s="569"/>
      <c r="J14" s="569"/>
      <c r="K14" s="91"/>
      <c r="L14" s="91"/>
      <c r="M14" s="91"/>
      <c r="N14" s="249"/>
      <c r="O14" s="247"/>
      <c r="P14" s="247"/>
    </row>
    <row r="15" spans="3:16" ht="14.25">
      <c r="C15" s="100" t="s">
        <v>297</v>
      </c>
      <c r="D15" s="51"/>
      <c r="F15" s="568"/>
      <c r="G15" s="569"/>
      <c r="H15" s="569"/>
      <c r="I15" s="569"/>
      <c r="J15" s="569"/>
      <c r="K15" s="91"/>
      <c r="L15" s="91"/>
      <c r="M15" s="91"/>
      <c r="N15" s="249"/>
      <c r="O15" s="247"/>
      <c r="P15" s="247"/>
    </row>
    <row r="16" spans="3:16" ht="14.25">
      <c r="C16" s="473" t="s">
        <v>443</v>
      </c>
      <c r="D16" s="51"/>
      <c r="E16" s="496" t="str">
        <f>E12</f>
        <v>2011 г.</v>
      </c>
      <c r="F16" s="566">
        <v>0</v>
      </c>
      <c r="G16" s="567"/>
      <c r="H16" s="567"/>
      <c r="I16" s="567"/>
      <c r="J16" s="567">
        <v>0</v>
      </c>
      <c r="K16" s="91"/>
      <c r="L16" s="91">
        <v>0</v>
      </c>
      <c r="M16" s="91"/>
      <c r="N16" s="249"/>
      <c r="O16" s="233"/>
      <c r="P16" s="233"/>
    </row>
    <row r="17" spans="3:16" ht="14.25">
      <c r="C17" s="473" t="s">
        <v>443</v>
      </c>
      <c r="D17" s="51"/>
      <c r="E17" s="496" t="str">
        <f>E13</f>
        <v>2010 г.</v>
      </c>
      <c r="F17" s="566">
        <v>0</v>
      </c>
      <c r="G17" s="567"/>
      <c r="H17" s="567"/>
      <c r="I17" s="567"/>
      <c r="J17" s="567">
        <v>0</v>
      </c>
      <c r="K17" s="91"/>
      <c r="L17" s="91"/>
      <c r="M17" s="91"/>
      <c r="N17" s="249"/>
      <c r="O17" s="233"/>
      <c r="P17" s="233"/>
    </row>
    <row r="18" spans="3:13" ht="12.75">
      <c r="C18" s="473" t="s">
        <v>444</v>
      </c>
      <c r="D18" s="51"/>
      <c r="E18" s="496" t="str">
        <f>$E$16</f>
        <v>2011 г.</v>
      </c>
      <c r="F18" s="566"/>
      <c r="G18" s="567"/>
      <c r="H18" s="567">
        <v>0</v>
      </c>
      <c r="I18" s="567"/>
      <c r="J18" s="567"/>
      <c r="K18" s="91"/>
      <c r="L18" s="91">
        <v>0</v>
      </c>
      <c r="M18" s="91"/>
    </row>
    <row r="19" spans="3:13" ht="12.75">
      <c r="C19" s="473" t="s">
        <v>444</v>
      </c>
      <c r="D19" s="51"/>
      <c r="E19" s="496" t="str">
        <f>$E$17</f>
        <v>2010 г.</v>
      </c>
      <c r="F19" s="566"/>
      <c r="G19" s="567"/>
      <c r="H19" s="567">
        <v>0</v>
      </c>
      <c r="I19" s="567"/>
      <c r="J19" s="567"/>
      <c r="K19" s="91"/>
      <c r="L19" s="91">
        <v>0</v>
      </c>
      <c r="M19" s="91"/>
    </row>
    <row r="20" spans="3:13" ht="12.75">
      <c r="C20" s="50"/>
      <c r="D20" s="51"/>
      <c r="F20" s="568"/>
      <c r="G20" s="569"/>
      <c r="H20" s="569"/>
      <c r="I20" s="569"/>
      <c r="J20" s="569"/>
      <c r="K20" s="91"/>
      <c r="L20" s="91"/>
      <c r="M20" s="91"/>
    </row>
    <row r="21" spans="3:13" ht="12.75">
      <c r="C21" s="100" t="s">
        <v>298</v>
      </c>
      <c r="D21" s="51"/>
      <c r="F21" s="568"/>
      <c r="G21" s="569"/>
      <c r="H21" s="569"/>
      <c r="I21" s="569"/>
      <c r="J21" s="569"/>
      <c r="K21" s="91"/>
      <c r="L21" s="91"/>
      <c r="M21" s="91"/>
    </row>
    <row r="22" spans="3:13" ht="12.75">
      <c r="C22" s="471" t="s">
        <v>445</v>
      </c>
      <c r="D22" s="51"/>
      <c r="E22" s="496" t="str">
        <f>$E$16</f>
        <v>2011 г.</v>
      </c>
      <c r="F22" s="566"/>
      <c r="G22" s="567"/>
      <c r="H22" s="567">
        <v>0</v>
      </c>
      <c r="I22" s="567"/>
      <c r="J22" s="567">
        <v>0</v>
      </c>
      <c r="K22" s="91"/>
      <c r="L22" s="91">
        <v>0</v>
      </c>
      <c r="M22" s="91"/>
    </row>
    <row r="23" spans="3:13" ht="12.75">
      <c r="C23" s="471" t="s">
        <v>445</v>
      </c>
      <c r="D23" s="51"/>
      <c r="E23" s="496" t="str">
        <f>$E$17</f>
        <v>2010 г.</v>
      </c>
      <c r="F23" s="566">
        <v>0</v>
      </c>
      <c r="G23" s="567"/>
      <c r="H23" s="567">
        <v>0</v>
      </c>
      <c r="I23" s="567"/>
      <c r="J23" s="567">
        <v>0</v>
      </c>
      <c r="K23" s="91"/>
      <c r="L23" s="91">
        <v>0</v>
      </c>
      <c r="M23" s="91"/>
    </row>
    <row r="24" spans="3:13" ht="12.75">
      <c r="C24" s="471" t="s">
        <v>446</v>
      </c>
      <c r="D24" s="51"/>
      <c r="E24" s="496" t="str">
        <f>$E$16</f>
        <v>2011 г.</v>
      </c>
      <c r="F24" s="566">
        <v>0</v>
      </c>
      <c r="G24" s="567"/>
      <c r="H24" s="567">
        <v>0</v>
      </c>
      <c r="I24" s="567"/>
      <c r="J24" s="567">
        <v>0</v>
      </c>
      <c r="K24" s="91"/>
      <c r="L24" s="91">
        <v>0</v>
      </c>
      <c r="M24" s="91"/>
    </row>
    <row r="25" spans="3:13" ht="12.75">
      <c r="C25" s="471" t="s">
        <v>446</v>
      </c>
      <c r="D25" s="51"/>
      <c r="E25" s="496" t="str">
        <f>$E$17</f>
        <v>2010 г.</v>
      </c>
      <c r="F25" s="566">
        <v>0</v>
      </c>
      <c r="G25" s="567"/>
      <c r="H25" s="567"/>
      <c r="I25" s="567"/>
      <c r="J25" s="567">
        <v>0</v>
      </c>
      <c r="K25" s="91"/>
      <c r="L25" s="91"/>
      <c r="M25" s="91"/>
    </row>
    <row r="26" spans="3:13" ht="12.75">
      <c r="C26" s="55"/>
      <c r="D26" s="51"/>
      <c r="F26" s="568"/>
      <c r="G26" s="569"/>
      <c r="H26" s="569"/>
      <c r="I26" s="569"/>
      <c r="J26" s="573"/>
      <c r="K26" s="91"/>
      <c r="L26" s="91"/>
      <c r="M26" s="91"/>
    </row>
    <row r="27" spans="3:13" ht="13.5" thickBot="1">
      <c r="C27" s="55"/>
      <c r="D27" s="51"/>
      <c r="E27" s="576" t="str">
        <f>E24</f>
        <v>2011 г.</v>
      </c>
      <c r="F27" s="568"/>
      <c r="G27" s="569"/>
      <c r="H27" s="569"/>
      <c r="I27" s="569"/>
      <c r="J27" s="486">
        <f>J8+J12+J16+J18+J22+J24</f>
        <v>0</v>
      </c>
      <c r="K27" s="91"/>
      <c r="L27" s="486">
        <f>L8+L12+L16+L18+L22+L24</f>
        <v>0</v>
      </c>
      <c r="M27" s="483"/>
    </row>
    <row r="28" spans="3:13" ht="14.25" thickBot="1" thickTop="1">
      <c r="C28" s="55"/>
      <c r="D28" s="51"/>
      <c r="E28" s="576" t="str">
        <f>E25</f>
        <v>2010 г.</v>
      </c>
      <c r="F28" s="568"/>
      <c r="G28" s="569"/>
      <c r="H28" s="569"/>
      <c r="I28" s="569"/>
      <c r="J28" s="486">
        <f>J9+J13+J17+J19+J23+J25</f>
        <v>0</v>
      </c>
      <c r="K28" s="91"/>
      <c r="L28" s="486">
        <f>L9+L13+L17+L19+L23+L25</f>
        <v>0</v>
      </c>
      <c r="M28" s="483"/>
    </row>
    <row r="29" spans="6:13" ht="13.5" thickTop="1">
      <c r="F29" s="91"/>
      <c r="G29" s="91"/>
      <c r="H29" s="91"/>
      <c r="I29" s="91"/>
      <c r="J29" s="91"/>
      <c r="K29" s="91"/>
      <c r="L29" s="91"/>
      <c r="M29" s="91"/>
    </row>
    <row r="30" spans="6:13" ht="12.75">
      <c r="F30" s="91"/>
      <c r="G30" s="91"/>
      <c r="H30" s="91"/>
      <c r="I30" s="91"/>
      <c r="J30" s="91"/>
      <c r="K30" s="91"/>
      <c r="L30" s="91"/>
      <c r="M30" s="91"/>
    </row>
    <row r="31" spans="3:13" ht="51.75" thickBot="1">
      <c r="C31" s="50"/>
      <c r="D31" s="51"/>
      <c r="F31" s="575" t="s">
        <v>268</v>
      </c>
      <c r="G31" s="571"/>
      <c r="H31" s="575" t="s">
        <v>299</v>
      </c>
      <c r="I31" s="571"/>
      <c r="J31" s="575" t="s">
        <v>294</v>
      </c>
      <c r="K31" s="91"/>
      <c r="L31" s="570" t="s">
        <v>464</v>
      </c>
      <c r="M31" s="633"/>
    </row>
    <row r="32" spans="3:13" ht="12.75">
      <c r="C32" s="102" t="s">
        <v>300</v>
      </c>
      <c r="D32" s="51"/>
      <c r="F32" s="566"/>
      <c r="G32" s="567"/>
      <c r="H32" s="567"/>
      <c r="I32" s="567"/>
      <c r="J32" s="567"/>
      <c r="K32" s="91"/>
      <c r="L32" s="91"/>
      <c r="M32" s="91"/>
    </row>
    <row r="33" spans="3:13" ht="6" customHeight="1">
      <c r="C33" s="50"/>
      <c r="D33" s="51"/>
      <c r="F33" s="566"/>
      <c r="G33" s="567"/>
      <c r="H33" s="567"/>
      <c r="I33" s="567"/>
      <c r="J33" s="567"/>
      <c r="K33" s="91"/>
      <c r="L33" s="91"/>
      <c r="M33" s="91"/>
    </row>
    <row r="34" spans="3:13" ht="12.75">
      <c r="C34" s="100" t="s">
        <v>297</v>
      </c>
      <c r="D34" s="51"/>
      <c r="F34" s="566"/>
      <c r="G34" s="567"/>
      <c r="H34" s="567"/>
      <c r="I34" s="567"/>
      <c r="J34" s="567"/>
      <c r="K34" s="91"/>
      <c r="L34" s="91"/>
      <c r="M34" s="91"/>
    </row>
    <row r="35" spans="3:13" ht="12.75">
      <c r="C35" s="473" t="s">
        <v>443</v>
      </c>
      <c r="D35" s="51"/>
      <c r="E35" s="496" t="str">
        <f>$E$16</f>
        <v>2011 г.</v>
      </c>
      <c r="F35" s="566">
        <v>0</v>
      </c>
      <c r="G35" s="567"/>
      <c r="H35" s="567">
        <v>0</v>
      </c>
      <c r="I35" s="567"/>
      <c r="J35" s="567">
        <v>0</v>
      </c>
      <c r="K35" s="91"/>
      <c r="L35" s="91">
        <v>0</v>
      </c>
      <c r="M35" s="91"/>
    </row>
    <row r="36" spans="3:13" ht="12.75">
      <c r="C36" s="473" t="s">
        <v>443</v>
      </c>
      <c r="D36" s="51"/>
      <c r="E36" s="496" t="str">
        <f>$E$17</f>
        <v>2010 г.</v>
      </c>
      <c r="F36" s="566">
        <v>0</v>
      </c>
      <c r="G36" s="567"/>
      <c r="H36" s="567"/>
      <c r="I36" s="567"/>
      <c r="J36" s="567">
        <v>0</v>
      </c>
      <c r="K36" s="91"/>
      <c r="L36" s="91"/>
      <c r="M36" s="91"/>
    </row>
    <row r="37" spans="3:13" ht="7.5" customHeight="1">
      <c r="C37" s="50"/>
      <c r="D37" s="51"/>
      <c r="F37" s="566"/>
      <c r="G37" s="567"/>
      <c r="H37" s="567"/>
      <c r="I37" s="567"/>
      <c r="J37" s="567"/>
      <c r="K37" s="91"/>
      <c r="L37" s="91"/>
      <c r="M37" s="91"/>
    </row>
    <row r="38" spans="3:13" ht="12.75">
      <c r="C38" s="100" t="s">
        <v>298</v>
      </c>
      <c r="D38" s="51"/>
      <c r="F38" s="566"/>
      <c r="G38" s="567"/>
      <c r="H38" s="567"/>
      <c r="I38" s="567"/>
      <c r="J38" s="567"/>
      <c r="K38" s="91"/>
      <c r="L38" s="91"/>
      <c r="M38" s="91"/>
    </row>
    <row r="39" spans="3:13" ht="12.75">
      <c r="C39" s="50" t="s">
        <v>371</v>
      </c>
      <c r="D39" s="51"/>
      <c r="E39" s="496" t="str">
        <f>$E$16</f>
        <v>2011 г.</v>
      </c>
      <c r="F39" s="572"/>
      <c r="G39" s="567"/>
      <c r="H39" s="567">
        <v>0</v>
      </c>
      <c r="I39" s="567"/>
      <c r="J39" s="567"/>
      <c r="K39" s="91"/>
      <c r="L39" s="91">
        <v>0</v>
      </c>
      <c r="M39" s="91"/>
    </row>
    <row r="40" spans="3:13" ht="12.75">
      <c r="C40" s="50" t="s">
        <v>371</v>
      </c>
      <c r="D40" s="51"/>
      <c r="E40" s="496" t="str">
        <f>$E$17</f>
        <v>2010 г.</v>
      </c>
      <c r="F40" s="566"/>
      <c r="G40" s="567"/>
      <c r="H40" s="567">
        <v>0</v>
      </c>
      <c r="I40" s="567"/>
      <c r="J40" s="567"/>
      <c r="K40" s="91"/>
      <c r="L40" s="91">
        <v>0</v>
      </c>
      <c r="M40" s="91"/>
    </row>
    <row r="41" spans="3:13" ht="6.75" customHeight="1">
      <c r="C41" s="55"/>
      <c r="D41" s="51"/>
      <c r="F41" s="566"/>
      <c r="G41" s="567"/>
      <c r="H41" s="567"/>
      <c r="I41" s="567"/>
      <c r="J41" s="481"/>
      <c r="K41" s="91"/>
      <c r="L41" s="91"/>
      <c r="M41" s="91"/>
    </row>
    <row r="42" spans="3:13" s="46" customFormat="1" ht="13.5" thickBot="1">
      <c r="C42" s="53"/>
      <c r="D42" s="93"/>
      <c r="E42" s="576" t="str">
        <f>E39</f>
        <v>2011 г.</v>
      </c>
      <c r="F42" s="577"/>
      <c r="G42" s="578"/>
      <c r="H42" s="578"/>
      <c r="I42" s="578"/>
      <c r="J42" s="486">
        <f>SUM(J35+J39)</f>
        <v>0</v>
      </c>
      <c r="K42" s="492"/>
      <c r="L42" s="486">
        <f>SUM(L35+L39)</f>
        <v>0</v>
      </c>
      <c r="M42" s="483"/>
    </row>
    <row r="43" spans="3:13" s="46" customFormat="1" ht="14.25" thickBot="1" thickTop="1">
      <c r="C43" s="53"/>
      <c r="D43" s="93"/>
      <c r="E43" s="576" t="str">
        <f>E40</f>
        <v>2010 г.</v>
      </c>
      <c r="F43" s="577"/>
      <c r="G43" s="578"/>
      <c r="H43" s="578"/>
      <c r="I43" s="578"/>
      <c r="J43" s="486">
        <f>SUM(J36+J40)</f>
        <v>0</v>
      </c>
      <c r="K43" s="492"/>
      <c r="L43" s="486">
        <f>SUM(L36+L40)</f>
        <v>0</v>
      </c>
      <c r="M43" s="483"/>
    </row>
    <row r="44" spans="6:13" ht="13.5" thickTop="1">
      <c r="F44" s="91"/>
      <c r="G44" s="91"/>
      <c r="H44" s="91"/>
      <c r="I44" s="91"/>
      <c r="J44" s="91"/>
      <c r="K44" s="91"/>
      <c r="L44" s="91"/>
      <c r="M44" s="91"/>
    </row>
    <row r="56" ht="12.75">
      <c r="C56" s="4"/>
    </row>
    <row r="57" ht="12.75">
      <c r="C57" s="4"/>
    </row>
    <row r="58" ht="12.75">
      <c r="C58" s="4"/>
    </row>
    <row r="59" ht="12.75">
      <c r="C59" s="4"/>
    </row>
    <row r="60" ht="12.75">
      <c r="C60" s="4"/>
    </row>
    <row r="61" ht="12.75">
      <c r="C61" s="4"/>
    </row>
    <row r="62" ht="12.75">
      <c r="C62" s="4"/>
    </row>
    <row r="63" ht="12.75">
      <c r="C63" s="4"/>
    </row>
    <row r="64" ht="12.75">
      <c r="C64" s="4"/>
    </row>
    <row r="65" ht="12.75">
      <c r="C65" s="4"/>
    </row>
    <row r="66" ht="12.75">
      <c r="C66" s="4"/>
    </row>
    <row r="69" s="103" customFormat="1" ht="14.25">
      <c r="E69" s="497"/>
    </row>
    <row r="97" ht="12.75">
      <c r="C97" s="4"/>
    </row>
    <row r="98" ht="12.75">
      <c r="C98" s="4"/>
    </row>
    <row r="99" ht="12.75">
      <c r="C99" s="4"/>
    </row>
    <row r="100" ht="12.75">
      <c r="C100" s="4"/>
    </row>
    <row r="101" ht="12.75">
      <c r="C101" s="4"/>
    </row>
    <row r="102" ht="12.75">
      <c r="C102" s="4"/>
    </row>
    <row r="103" ht="12.75">
      <c r="C103" s="4"/>
    </row>
    <row r="104" ht="12.75">
      <c r="C104" s="4"/>
    </row>
    <row r="105" ht="12.75">
      <c r="C105" s="4"/>
    </row>
    <row r="106" ht="12.75">
      <c r="C106" s="4"/>
    </row>
    <row r="107" ht="12.75">
      <c r="C107" s="4"/>
    </row>
    <row r="110" s="103" customFormat="1" ht="14.25">
      <c r="E110" s="497"/>
    </row>
  </sheetData>
  <sheetProtection/>
  <mergeCells count="1">
    <mergeCell ref="C2:J2"/>
  </mergeCells>
  <hyperlinks>
    <hyperlink ref="N6" location="ОПР!Print_Area" display="Отчет за доходите"/>
    <hyperlink ref="N7" location="Баланс!Print_Area" display="Отчет за финансовото състояние"/>
  </hyperlinks>
  <printOptions/>
  <pageMargins left="0.75" right="0.75" top="1" bottom="1" header="0.5" footer="0.5"/>
  <pageSetup horizontalDpi="600" verticalDpi="600" orientation="portrait" paperSize="9" scale="78" r:id="rId1"/>
  <ignoredErrors>
    <ignoredError sqref="E23:E24 E36" formula="1"/>
  </ignoredErrors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92D050"/>
  </sheetPr>
  <dimension ref="A1:L10"/>
  <sheetViews>
    <sheetView view="pageBreakPreview" zoomScale="110" zoomScaleSheetLayoutView="110" zoomScalePageLayoutView="0" workbookViewId="0" topLeftCell="A1">
      <selection activeCell="H5" sqref="H5:H6"/>
    </sheetView>
  </sheetViews>
  <sheetFormatPr defaultColWidth="9.140625" defaultRowHeight="12.75"/>
  <cols>
    <col min="1" max="1" width="6.00390625" style="1" customWidth="1"/>
    <col min="2" max="2" width="25.7109375" style="1" customWidth="1"/>
    <col min="3" max="3" width="5.140625" style="1" customWidth="1"/>
    <col min="4" max="4" width="10.421875" style="1" customWidth="1"/>
    <col min="5" max="5" width="3.28125" style="1" customWidth="1"/>
    <col min="6" max="6" width="10.8515625" style="1" customWidth="1"/>
    <col min="7" max="7" width="4.57421875" style="1" customWidth="1"/>
    <col min="8" max="8" width="33.57421875" style="1" bestFit="1" customWidth="1"/>
    <col min="9" max="16384" width="9.140625" style="1" customWidth="1"/>
  </cols>
  <sheetData>
    <row r="1" spans="1:6" ht="15">
      <c r="A1" s="455">
        <v>24</v>
      </c>
      <c r="B1" s="721" t="s">
        <v>110</v>
      </c>
      <c r="C1" s="721"/>
      <c r="D1" s="721"/>
      <c r="E1" s="721"/>
      <c r="F1" s="721"/>
    </row>
    <row r="3" spans="2:6" ht="12.75">
      <c r="B3" s="733"/>
      <c r="C3" s="734"/>
      <c r="D3" s="60"/>
      <c r="E3" s="735"/>
      <c r="F3" s="60"/>
    </row>
    <row r="4" spans="2:6" ht="12.75">
      <c r="B4" s="733"/>
      <c r="C4" s="734"/>
      <c r="D4" s="552" t="str">
        <f>'Свързани лица'!E8</f>
        <v>2011 г.</v>
      </c>
      <c r="E4" s="735"/>
      <c r="F4" s="552" t="str">
        <f>'Свързани лица'!E9</f>
        <v>2010 г.</v>
      </c>
    </row>
    <row r="5" spans="2:8" ht="12.75">
      <c r="B5" s="50"/>
      <c r="C5" s="51"/>
      <c r="D5" s="54"/>
      <c r="E5" s="54"/>
      <c r="F5" s="52"/>
      <c r="H5" s="449"/>
    </row>
    <row r="6" spans="2:8" ht="12.75">
      <c r="B6" s="55" t="s">
        <v>291</v>
      </c>
      <c r="C6" s="51"/>
      <c r="D6" s="54">
        <v>63</v>
      </c>
      <c r="E6" s="54"/>
      <c r="F6" s="54">
        <v>63</v>
      </c>
      <c r="H6" s="449"/>
    </row>
    <row r="7" spans="2:6" ht="12.75" hidden="1">
      <c r="B7" s="55" t="s">
        <v>292</v>
      </c>
      <c r="C7" s="51"/>
      <c r="D7" s="54"/>
      <c r="E7" s="54"/>
      <c r="F7" s="54">
        <v>0</v>
      </c>
    </row>
    <row r="8" spans="2:6" ht="12.75" hidden="1">
      <c r="B8" s="55" t="s">
        <v>293</v>
      </c>
      <c r="C8" s="51"/>
      <c r="D8" s="54"/>
      <c r="E8" s="54"/>
      <c r="F8" s="54">
        <v>0</v>
      </c>
    </row>
    <row r="9" spans="2:6" ht="13.5" thickBot="1">
      <c r="B9" s="50"/>
      <c r="C9" s="93"/>
      <c r="D9" s="502">
        <f>SUM(D6:D8)</f>
        <v>63</v>
      </c>
      <c r="E9" s="54"/>
      <c r="F9" s="502">
        <f>SUM(F6:F8)</f>
        <v>63</v>
      </c>
    </row>
    <row r="10" spans="2:12" ht="15.75" thickBot="1" thickTop="1">
      <c r="B10" s="50"/>
      <c r="C10" s="51"/>
      <c r="D10" s="94"/>
      <c r="E10" s="95"/>
      <c r="F10" s="94"/>
      <c r="J10" s="298"/>
      <c r="K10" s="308"/>
      <c r="L10" s="298"/>
    </row>
    <row r="11" ht="13.5" thickTop="1"/>
    <row r="22" ht="12" customHeight="1"/>
  </sheetData>
  <sheetProtection/>
  <mergeCells count="4">
    <mergeCell ref="B3:B4"/>
    <mergeCell ref="C3:C4"/>
    <mergeCell ref="E3:E4"/>
    <mergeCell ref="B1:F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92D050"/>
  </sheetPr>
  <dimension ref="A1:L9"/>
  <sheetViews>
    <sheetView view="pageBreakPreview" zoomScale="110" zoomScaleSheetLayoutView="110" zoomScalePageLayoutView="0" workbookViewId="0" topLeftCell="A1">
      <selection activeCell="H5" sqref="H5:H7"/>
    </sheetView>
  </sheetViews>
  <sheetFormatPr defaultColWidth="9.140625" defaultRowHeight="12.75"/>
  <cols>
    <col min="1" max="1" width="6.00390625" style="1" customWidth="1"/>
    <col min="2" max="2" width="40.7109375" style="1" customWidth="1"/>
    <col min="3" max="3" width="5.140625" style="1" customWidth="1"/>
    <col min="4" max="4" width="10.421875" style="1" customWidth="1"/>
    <col min="5" max="5" width="3.28125" style="1" customWidth="1"/>
    <col min="6" max="6" width="10.8515625" style="1" customWidth="1"/>
    <col min="7" max="7" width="9.140625" style="1" customWidth="1"/>
    <col min="8" max="8" width="33.57421875" style="1" bestFit="1" customWidth="1"/>
    <col min="9" max="16384" width="9.140625" style="1" customWidth="1"/>
  </cols>
  <sheetData>
    <row r="1" spans="1:6" ht="15">
      <c r="A1" s="455">
        <v>24</v>
      </c>
      <c r="B1" s="721" t="s">
        <v>375</v>
      </c>
      <c r="C1" s="721"/>
      <c r="D1" s="721"/>
      <c r="E1" s="721"/>
      <c r="F1" s="721"/>
    </row>
    <row r="3" spans="4:6" ht="12.75">
      <c r="D3" s="592" t="str">
        <f>'Доходи ръководство'!D4</f>
        <v>2011 г.</v>
      </c>
      <c r="E3" s="54"/>
      <c r="F3" s="592" t="str">
        <f>'Доходи ръководство'!F4</f>
        <v>2010 г.</v>
      </c>
    </row>
    <row r="4" spans="4:6" ht="12.75">
      <c r="D4" s="105"/>
      <c r="F4" s="105"/>
    </row>
    <row r="5" spans="2:8" ht="38.25">
      <c r="B5" s="49" t="s">
        <v>465</v>
      </c>
      <c r="D5" s="91">
        <v>16</v>
      </c>
      <c r="E5" s="91"/>
      <c r="F5" s="91">
        <v>37</v>
      </c>
      <c r="H5" s="449"/>
    </row>
    <row r="6" spans="2:8" ht="12.75">
      <c r="B6" s="1" t="s">
        <v>393</v>
      </c>
      <c r="D6" s="91">
        <v>536562</v>
      </c>
      <c r="F6" s="91">
        <v>536562</v>
      </c>
      <c r="H6" s="449"/>
    </row>
    <row r="7" spans="2:6" ht="12.75">
      <c r="B7" s="55"/>
      <c r="C7" s="51"/>
      <c r="D7" s="54"/>
      <c r="E7" s="54"/>
      <c r="F7" s="54"/>
    </row>
    <row r="8" spans="2:6" ht="13.5" thickBot="1">
      <c r="B8" s="50"/>
      <c r="C8" s="93"/>
      <c r="D8" s="593">
        <f>D5*1000/D6</f>
        <v>0.029819480321006706</v>
      </c>
      <c r="E8" s="54"/>
      <c r="F8" s="593">
        <f>F5*1000/F6</f>
        <v>0.06895754824232801</v>
      </c>
    </row>
    <row r="9" spans="2:12" ht="15.75" thickBot="1" thickTop="1">
      <c r="B9" s="50"/>
      <c r="C9" s="51"/>
      <c r="D9" s="94"/>
      <c r="E9" s="95"/>
      <c r="F9" s="94"/>
      <c r="J9" s="298"/>
      <c r="K9" s="308"/>
      <c r="L9" s="298"/>
    </row>
    <row r="10" ht="13.5" thickTop="1"/>
    <row r="22" ht="12" customHeight="1"/>
  </sheetData>
  <sheetProtection/>
  <mergeCells count="1">
    <mergeCell ref="B1:F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3:I51"/>
  <sheetViews>
    <sheetView zoomScalePageLayoutView="0" workbookViewId="0" topLeftCell="A1">
      <selection activeCell="N22" sqref="N22"/>
    </sheetView>
  </sheetViews>
  <sheetFormatPr defaultColWidth="9.140625" defaultRowHeight="12.75"/>
  <cols>
    <col min="1" max="2" width="9.140625" style="1" customWidth="1"/>
    <col min="3" max="3" width="11.7109375" style="1" customWidth="1"/>
    <col min="4" max="6" width="9.140625" style="1" customWidth="1"/>
    <col min="7" max="7" width="9.8515625" style="1" customWidth="1"/>
    <col min="8" max="16384" width="9.140625" style="1" customWidth="1"/>
  </cols>
  <sheetData>
    <row r="3" ht="12.75">
      <c r="B3" s="70" t="s">
        <v>73</v>
      </c>
    </row>
    <row r="6" ht="12.75">
      <c r="A6" s="1" t="s">
        <v>74</v>
      </c>
    </row>
    <row r="8" spans="1:6" ht="12.75">
      <c r="A8" s="1" t="s">
        <v>75</v>
      </c>
      <c r="B8" s="1" t="s">
        <v>76</v>
      </c>
      <c r="D8" s="4"/>
      <c r="F8" s="71">
        <v>2245</v>
      </c>
    </row>
    <row r="9" ht="12.75">
      <c r="A9" s="1" t="s">
        <v>77</v>
      </c>
    </row>
    <row r="11" ht="12.75">
      <c r="A11" s="1" t="s">
        <v>78</v>
      </c>
    </row>
    <row r="12" spans="1:6" ht="12.75">
      <c r="A12" s="1" t="s">
        <v>79</v>
      </c>
      <c r="F12" s="71">
        <v>229</v>
      </c>
    </row>
    <row r="13" spans="1:6" ht="12.75">
      <c r="A13" s="1" t="s">
        <v>80</v>
      </c>
      <c r="F13" s="71"/>
    </row>
    <row r="14" spans="1:6" ht="12.75">
      <c r="A14" s="1" t="s">
        <v>81</v>
      </c>
      <c r="F14" s="71"/>
    </row>
    <row r="15" spans="1:6" ht="12.75">
      <c r="A15" s="1" t="s">
        <v>82</v>
      </c>
      <c r="F15" s="71"/>
    </row>
    <row r="16" spans="1:6" ht="12.75">
      <c r="A16" s="1" t="s">
        <v>83</v>
      </c>
      <c r="F16" s="71"/>
    </row>
    <row r="18" spans="1:6" ht="12.75">
      <c r="A18" s="1" t="s">
        <v>84</v>
      </c>
      <c r="F18" s="71">
        <v>2016</v>
      </c>
    </row>
    <row r="24" ht="12.75">
      <c r="A24" s="1" t="s">
        <v>85</v>
      </c>
    </row>
    <row r="26" spans="1:4" ht="12.75">
      <c r="A26" s="1" t="s">
        <v>86</v>
      </c>
      <c r="D26" s="1" t="s">
        <v>87</v>
      </c>
    </row>
    <row r="27" spans="4:7" ht="12.75">
      <c r="D27" s="1" t="s">
        <v>88</v>
      </c>
      <c r="G27" s="72">
        <v>40543</v>
      </c>
    </row>
    <row r="28" spans="7:8" ht="12.75">
      <c r="G28" s="73" t="s">
        <v>89</v>
      </c>
      <c r="H28" s="74"/>
    </row>
    <row r="29" spans="1:9" ht="12.75">
      <c r="A29" s="75"/>
      <c r="B29" s="76"/>
      <c r="C29" s="77"/>
      <c r="D29" s="78" t="s">
        <v>65</v>
      </c>
      <c r="E29" s="78" t="s">
        <v>90</v>
      </c>
      <c r="F29" s="78" t="s">
        <v>91</v>
      </c>
      <c r="G29" s="79" t="s">
        <v>92</v>
      </c>
      <c r="H29" s="79" t="s">
        <v>93</v>
      </c>
      <c r="I29" s="78" t="s">
        <v>94</v>
      </c>
    </row>
    <row r="30" spans="1:9" ht="12.75">
      <c r="A30" s="80"/>
      <c r="B30" s="81"/>
      <c r="C30" s="82"/>
      <c r="D30" s="83" t="s">
        <v>95</v>
      </c>
      <c r="E30" s="83" t="s">
        <v>96</v>
      </c>
      <c r="F30" s="83" t="s">
        <v>97</v>
      </c>
      <c r="G30" s="83" t="s">
        <v>98</v>
      </c>
      <c r="H30" s="83" t="s">
        <v>99</v>
      </c>
      <c r="I30" s="83" t="s">
        <v>100</v>
      </c>
    </row>
    <row r="31" spans="1:9" ht="12.75">
      <c r="A31" s="75" t="s">
        <v>101</v>
      </c>
      <c r="B31" s="84"/>
      <c r="C31" s="85" t="s">
        <v>234</v>
      </c>
      <c r="D31" s="71">
        <v>100</v>
      </c>
      <c r="E31" s="71"/>
      <c r="F31" s="71">
        <v>100</v>
      </c>
      <c r="G31" s="71">
        <v>365</v>
      </c>
      <c r="H31" s="71">
        <v>1</v>
      </c>
      <c r="I31" s="71">
        <v>100</v>
      </c>
    </row>
    <row r="32" spans="1:9" ht="12.75">
      <c r="A32" s="75"/>
      <c r="B32" s="84"/>
      <c r="C32" s="86">
        <v>39270</v>
      </c>
      <c r="D32" s="71">
        <v>50</v>
      </c>
      <c r="E32" s="71"/>
      <c r="F32" s="71">
        <v>50</v>
      </c>
      <c r="G32" s="87">
        <v>1273</v>
      </c>
      <c r="H32" s="56">
        <v>3.4876712328767123</v>
      </c>
      <c r="I32" s="88">
        <v>174.3835616438356</v>
      </c>
    </row>
    <row r="33" spans="1:9" ht="12.75">
      <c r="A33" s="75"/>
      <c r="B33" s="84"/>
      <c r="C33" s="86">
        <v>39334</v>
      </c>
      <c r="D33" s="71"/>
      <c r="E33" s="71">
        <v>20</v>
      </c>
      <c r="F33" s="71">
        <v>-20</v>
      </c>
      <c r="G33" s="88">
        <v>1209</v>
      </c>
      <c r="H33" s="56">
        <v>3.3123287671232875</v>
      </c>
      <c r="I33" s="88">
        <v>-66.24657534246575</v>
      </c>
    </row>
    <row r="34" spans="1:9" ht="12.75">
      <c r="A34" s="75"/>
      <c r="B34" s="84"/>
      <c r="C34" s="86"/>
      <c r="D34" s="71"/>
      <c r="E34" s="71"/>
      <c r="F34" s="83"/>
      <c r="G34" s="71"/>
      <c r="H34" s="71"/>
      <c r="I34" s="71"/>
    </row>
    <row r="35" spans="1:9" ht="12.75">
      <c r="A35" s="75"/>
      <c r="B35" s="84"/>
      <c r="C35" s="86"/>
      <c r="D35" s="71"/>
      <c r="E35" s="71"/>
      <c r="F35" s="83"/>
      <c r="G35" s="71"/>
      <c r="H35" s="71"/>
      <c r="I35" s="71"/>
    </row>
    <row r="36" spans="1:9" ht="12.75">
      <c r="A36" s="73" t="s">
        <v>102</v>
      </c>
      <c r="B36" s="84"/>
      <c r="C36" s="85" t="s">
        <v>235</v>
      </c>
      <c r="D36" s="71">
        <v>1800</v>
      </c>
      <c r="E36" s="71"/>
      <c r="F36" s="83">
        <v>0</v>
      </c>
      <c r="G36" s="71">
        <v>365</v>
      </c>
      <c r="H36" s="71">
        <v>1</v>
      </c>
      <c r="I36" s="71">
        <v>0</v>
      </c>
    </row>
    <row r="37" spans="1:9" ht="12.75">
      <c r="A37" s="1" t="s">
        <v>103</v>
      </c>
      <c r="B37" s="1" t="s">
        <v>104</v>
      </c>
      <c r="I37" s="89">
        <v>208.13698630136986</v>
      </c>
    </row>
    <row r="39" spans="1:9" ht="12.75">
      <c r="A39" s="736" t="s">
        <v>365</v>
      </c>
      <c r="B39" s="736"/>
      <c r="C39" s="736"/>
      <c r="D39" s="736"/>
      <c r="E39" s="736"/>
      <c r="F39" s="736"/>
      <c r="G39" s="736"/>
      <c r="H39" s="736"/>
      <c r="I39" s="736"/>
    </row>
    <row r="40" ht="12.75">
      <c r="A40" s="1" t="s">
        <v>364</v>
      </c>
    </row>
    <row r="42" ht="12.75">
      <c r="A42" s="1" t="s">
        <v>105</v>
      </c>
    </row>
    <row r="44" spans="1:5" ht="12.75">
      <c r="A44" s="1" t="s">
        <v>106</v>
      </c>
      <c r="E44" s="71">
        <v>200</v>
      </c>
    </row>
    <row r="46" spans="1:9" ht="12.75">
      <c r="A46" s="1" t="s">
        <v>107</v>
      </c>
      <c r="E46" s="87">
        <v>208.13698630136986</v>
      </c>
      <c r="G46" s="1" t="s">
        <v>108</v>
      </c>
      <c r="I46" s="90">
        <v>0.9609056206397262</v>
      </c>
    </row>
    <row r="48" spans="5:9" ht="12.75">
      <c r="E48" s="91">
        <v>1040.6849315068494</v>
      </c>
      <c r="I48" s="90">
        <v>0.19218112412794525</v>
      </c>
    </row>
    <row r="49" ht="12.75">
      <c r="E49" s="1">
        <v>100</v>
      </c>
    </row>
    <row r="51" spans="5:9" ht="12.75">
      <c r="E51" s="1">
        <v>500</v>
      </c>
      <c r="I51" s="90">
        <v>0.4</v>
      </c>
    </row>
  </sheetData>
  <sheetProtection/>
  <mergeCells count="1">
    <mergeCell ref="A39:I3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00B0F0"/>
  </sheetPr>
  <dimension ref="B2:I26"/>
  <sheetViews>
    <sheetView zoomScalePageLayoutView="0" workbookViewId="0" topLeftCell="A1">
      <selection activeCell="B3" sqref="B3:B4"/>
    </sheetView>
  </sheetViews>
  <sheetFormatPr defaultColWidth="9.140625" defaultRowHeight="12.75"/>
  <cols>
    <col min="1" max="1" width="9.140625" style="63" customWidth="1"/>
    <col min="2" max="2" width="26.7109375" style="63" customWidth="1"/>
    <col min="3" max="3" width="23.28125" style="63" customWidth="1"/>
    <col min="4" max="4" width="13.28125" style="63" customWidth="1"/>
    <col min="5" max="16384" width="9.140625" style="63" customWidth="1"/>
  </cols>
  <sheetData>
    <row r="2" spans="2:6" ht="15">
      <c r="B2" s="738" t="s">
        <v>216</v>
      </c>
      <c r="C2" s="738"/>
      <c r="D2" s="738"/>
      <c r="F2" s="64" t="s">
        <v>217</v>
      </c>
    </row>
    <row r="3" spans="2:6" ht="15">
      <c r="B3" s="65"/>
      <c r="C3" s="65"/>
      <c r="D3" s="65"/>
      <c r="F3" s="64"/>
    </row>
    <row r="4" spans="2:6" ht="15">
      <c r="B4" s="65"/>
      <c r="C4" s="65"/>
      <c r="D4" s="65"/>
      <c r="F4" s="64"/>
    </row>
    <row r="5" spans="2:4" ht="12.75">
      <c r="B5" s="739" t="s">
        <v>218</v>
      </c>
      <c r="C5" s="739"/>
      <c r="D5" s="739"/>
    </row>
    <row r="6" spans="2:9" ht="51">
      <c r="B6" s="66" t="s">
        <v>219</v>
      </c>
      <c r="C6" s="66" t="s">
        <v>220</v>
      </c>
      <c r="D6" s="66" t="s">
        <v>221</v>
      </c>
      <c r="E6" s="67"/>
      <c r="F6" s="737" t="s">
        <v>222</v>
      </c>
      <c r="G6" s="737"/>
      <c r="H6" s="737"/>
      <c r="I6" s="737"/>
    </row>
    <row r="7" spans="2:9" ht="41.25" customHeight="1">
      <c r="B7" s="68"/>
      <c r="C7" s="69"/>
      <c r="D7" s="69"/>
      <c r="F7" s="737" t="s">
        <v>223</v>
      </c>
      <c r="G7" s="737"/>
      <c r="H7" s="737"/>
      <c r="I7" s="737"/>
    </row>
    <row r="8" spans="2:6" ht="12.75">
      <c r="B8" s="69"/>
      <c r="C8" s="69"/>
      <c r="D8" s="69"/>
      <c r="F8" s="63" t="s">
        <v>224</v>
      </c>
    </row>
    <row r="9" spans="2:6" ht="12.75">
      <c r="B9" s="69"/>
      <c r="C9" s="69"/>
      <c r="D9" s="69"/>
      <c r="F9" s="63" t="s">
        <v>225</v>
      </c>
    </row>
    <row r="10" spans="2:6" ht="12.75">
      <c r="B10" s="69"/>
      <c r="C10" s="69"/>
      <c r="D10" s="69"/>
      <c r="F10" s="63" t="s">
        <v>226</v>
      </c>
    </row>
    <row r="11" spans="2:6" ht="12.75">
      <c r="B11" s="69"/>
      <c r="C11" s="69"/>
      <c r="D11" s="69"/>
      <c r="F11" s="63" t="s">
        <v>227</v>
      </c>
    </row>
    <row r="12" spans="2:4" ht="12.75">
      <c r="B12" s="69"/>
      <c r="C12" s="69"/>
      <c r="D12" s="69"/>
    </row>
    <row r="13" spans="2:4" ht="12.75">
      <c r="B13" s="69"/>
      <c r="C13" s="69"/>
      <c r="D13" s="69"/>
    </row>
    <row r="14" spans="2:4" ht="12.75">
      <c r="B14" s="69"/>
      <c r="C14" s="69"/>
      <c r="D14" s="69"/>
    </row>
    <row r="15" spans="2:4" ht="12.75">
      <c r="B15" s="69"/>
      <c r="C15" s="69"/>
      <c r="D15" s="69"/>
    </row>
    <row r="16" spans="2:4" ht="15">
      <c r="B16" s="740" t="s">
        <v>228</v>
      </c>
      <c r="C16" s="740"/>
      <c r="D16" s="740"/>
    </row>
    <row r="17" spans="2:4" ht="12.75">
      <c r="B17" s="739" t="s">
        <v>229</v>
      </c>
      <c r="C17" s="739"/>
      <c r="D17" s="739"/>
    </row>
    <row r="18" spans="2:4" ht="38.25">
      <c r="B18" s="66" t="s">
        <v>219</v>
      </c>
      <c r="C18" s="66" t="s">
        <v>230</v>
      </c>
      <c r="D18" s="66" t="s">
        <v>221</v>
      </c>
    </row>
    <row r="19" spans="2:4" ht="12.75">
      <c r="B19" s="69"/>
      <c r="C19" s="69"/>
      <c r="D19" s="69"/>
    </row>
    <row r="20" spans="2:4" ht="12.75">
      <c r="B20" s="69"/>
      <c r="C20" s="69"/>
      <c r="D20" s="69"/>
    </row>
    <row r="21" spans="2:4" ht="12.75">
      <c r="B21" s="69"/>
      <c r="C21" s="69"/>
      <c r="D21" s="69"/>
    </row>
    <row r="22" spans="2:4" ht="12.75">
      <c r="B22" s="69"/>
      <c r="C22" s="69"/>
      <c r="D22" s="69"/>
    </row>
    <row r="23" spans="2:4" ht="12.75">
      <c r="B23" s="69"/>
      <c r="C23" s="69"/>
      <c r="D23" s="69"/>
    </row>
    <row r="24" spans="2:4" ht="12.75">
      <c r="B24" s="69"/>
      <c r="C24" s="69"/>
      <c r="D24" s="69"/>
    </row>
    <row r="25" spans="2:4" ht="12.75">
      <c r="B25" s="69"/>
      <c r="C25" s="69"/>
      <c r="D25" s="69"/>
    </row>
    <row r="26" spans="2:4" ht="12.75">
      <c r="B26" s="69"/>
      <c r="C26" s="69"/>
      <c r="D26" s="69"/>
    </row>
  </sheetData>
  <sheetProtection/>
  <mergeCells count="6">
    <mergeCell ref="B16:D16"/>
    <mergeCell ref="B17:D17"/>
    <mergeCell ref="F6:I6"/>
    <mergeCell ref="F7:I7"/>
    <mergeCell ref="B2:D2"/>
    <mergeCell ref="B5:D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H34"/>
  <sheetViews>
    <sheetView zoomScalePageLayoutView="0" workbookViewId="0" topLeftCell="A1">
      <selection activeCell="E34" sqref="E34"/>
    </sheetView>
  </sheetViews>
  <sheetFormatPr defaultColWidth="9.140625" defaultRowHeight="12.75"/>
  <cols>
    <col min="1" max="1" width="55.8515625" style="1" customWidth="1"/>
    <col min="2" max="2" width="9.8515625" style="1" bestFit="1" customWidth="1"/>
    <col min="3" max="3" width="4.00390625" style="1" customWidth="1"/>
    <col min="4" max="4" width="14.421875" style="1" customWidth="1"/>
    <col min="5" max="5" width="4.00390625" style="1" customWidth="1"/>
    <col min="6" max="6" width="9.421875" style="1" customWidth="1"/>
    <col min="7" max="16384" width="9.140625" style="1" customWidth="1"/>
  </cols>
  <sheetData>
    <row r="1" spans="1:6" ht="15.75">
      <c r="A1" s="702" t="str">
        <f>ОПР!B1</f>
        <v>" ДУПНИЦА - ТАБАК " АД</v>
      </c>
      <c r="B1" s="702"/>
      <c r="C1" s="702"/>
      <c r="D1" s="702"/>
      <c r="E1" s="702"/>
      <c r="F1" s="702"/>
    </row>
    <row r="2" spans="1:6" ht="15.75">
      <c r="A2" s="703" t="s">
        <v>374</v>
      </c>
      <c r="B2" s="703"/>
      <c r="C2" s="703"/>
      <c r="D2" s="365">
        <f>ОПР!F2</f>
        <v>40908</v>
      </c>
      <c r="E2" s="364"/>
      <c r="F2" s="364"/>
    </row>
    <row r="3" spans="1:6" ht="14.25">
      <c r="A3" s="699" t="s">
        <v>456</v>
      </c>
      <c r="B3" s="699"/>
      <c r="C3" s="699"/>
      <c r="D3" s="699"/>
      <c r="E3" s="49"/>
      <c r="F3" s="49"/>
    </row>
    <row r="4" spans="1:6" ht="12.75">
      <c r="A4" s="49"/>
      <c r="B4" s="285"/>
      <c r="C4" s="285"/>
      <c r="D4" s="286"/>
      <c r="E4" s="286"/>
      <c r="F4" s="286"/>
    </row>
    <row r="5" spans="1:6" ht="12.75">
      <c r="A5" s="49"/>
      <c r="B5" s="7" t="s">
        <v>252</v>
      </c>
      <c r="C5" s="285"/>
      <c r="D5" s="286" t="str">
        <f>ОПР!F5</f>
        <v>2011 г.</v>
      </c>
      <c r="E5" s="286"/>
      <c r="F5" s="286" t="str">
        <f>ОПР!H5</f>
        <v>2010 г.</v>
      </c>
    </row>
    <row r="6" spans="1:6" ht="12.75">
      <c r="A6" s="49"/>
      <c r="B6" s="49"/>
      <c r="C6" s="49"/>
      <c r="D6" s="49"/>
      <c r="E6" s="49"/>
      <c r="F6" s="49"/>
    </row>
    <row r="7" spans="1:6" ht="12.75">
      <c r="A7" s="287" t="s">
        <v>248</v>
      </c>
      <c r="B7" s="288"/>
      <c r="C7" s="49"/>
      <c r="D7" s="289">
        <v>16</v>
      </c>
      <c r="E7" s="290"/>
      <c r="F7" s="289">
        <v>37</v>
      </c>
    </row>
    <row r="8" spans="1:6" ht="12.75" hidden="1">
      <c r="A8" s="49"/>
      <c r="B8" s="288"/>
      <c r="C8" s="49"/>
      <c r="D8" s="49"/>
      <c r="E8" s="49"/>
      <c r="F8" s="49"/>
    </row>
    <row r="9" spans="1:6" ht="12.75" hidden="1">
      <c r="A9" s="49" t="s">
        <v>335</v>
      </c>
      <c r="B9" s="288"/>
      <c r="C9" s="49"/>
      <c r="D9" s="290">
        <v>0</v>
      </c>
      <c r="E9" s="290"/>
      <c r="F9" s="290">
        <v>0</v>
      </c>
    </row>
    <row r="10" spans="1:6" ht="12.75" hidden="1">
      <c r="A10" s="49" t="s">
        <v>336</v>
      </c>
      <c r="B10" s="288"/>
      <c r="C10" s="49"/>
      <c r="D10" s="290">
        <v>0</v>
      </c>
      <c r="E10" s="290"/>
      <c r="F10" s="290">
        <v>0</v>
      </c>
    </row>
    <row r="11" spans="1:6" ht="25.5" hidden="1">
      <c r="A11" s="49" t="s">
        <v>337</v>
      </c>
      <c r="B11" s="288"/>
      <c r="C11" s="49"/>
      <c r="D11" s="290"/>
      <c r="E11" s="290"/>
      <c r="F11" s="290"/>
    </row>
    <row r="12" spans="1:6" ht="25.5" hidden="1">
      <c r="A12" s="49" t="s">
        <v>338</v>
      </c>
      <c r="B12" s="550">
        <f>ДМА!B2</f>
        <v>11</v>
      </c>
      <c r="C12" s="49"/>
      <c r="D12" s="290"/>
      <c r="E12" s="290"/>
      <c r="F12" s="290"/>
    </row>
    <row r="13" spans="1:6" ht="25.5" customHeight="1" hidden="1">
      <c r="A13" s="49" t="s">
        <v>339</v>
      </c>
      <c r="B13" s="288"/>
      <c r="C13" s="291"/>
      <c r="D13" s="292">
        <v>0</v>
      </c>
      <c r="E13" s="293"/>
      <c r="F13" s="292">
        <v>0</v>
      </c>
    </row>
    <row r="14" spans="1:6" ht="12.75">
      <c r="A14" s="49" t="s">
        <v>484</v>
      </c>
      <c r="B14" s="288"/>
      <c r="C14" s="49"/>
      <c r="D14" s="292"/>
      <c r="E14" s="293"/>
      <c r="F14" s="292"/>
    </row>
    <row r="15" spans="1:6" ht="12.75">
      <c r="A15" s="294"/>
      <c r="B15" s="288"/>
      <c r="C15" s="49"/>
      <c r="D15" s="292">
        <v>669</v>
      </c>
      <c r="E15" s="293"/>
      <c r="F15" s="292"/>
    </row>
    <row r="16" spans="1:6" ht="12.75">
      <c r="A16" s="49"/>
      <c r="B16" s="288"/>
      <c r="C16" s="49"/>
      <c r="D16" s="49"/>
      <c r="E16" s="49"/>
      <c r="F16" s="49"/>
    </row>
    <row r="17" spans="1:6" ht="13.5" thickBot="1">
      <c r="A17" s="293" t="s">
        <v>334</v>
      </c>
      <c r="B17" s="295"/>
      <c r="C17" s="293"/>
      <c r="D17" s="296">
        <f>SUM(D7:D16)</f>
        <v>685</v>
      </c>
      <c r="E17" s="291"/>
      <c r="F17" s="296">
        <f>SUM(F7:F16)</f>
        <v>37</v>
      </c>
    </row>
    <row r="18" spans="1:6" ht="13.5" thickTop="1">
      <c r="A18" s="49"/>
      <c r="B18" s="49"/>
      <c r="C18" s="49"/>
      <c r="D18" s="49"/>
      <c r="E18" s="49"/>
      <c r="F18" s="49"/>
    </row>
    <row r="20" ht="12.75">
      <c r="A20" s="297"/>
    </row>
    <row r="22" spans="1:8" ht="12.75">
      <c r="A22" s="16"/>
      <c r="B22" s="695"/>
      <c r="C22" s="695"/>
      <c r="D22" s="695"/>
      <c r="E22" s="695"/>
      <c r="F22" s="695"/>
      <c r="G22" s="695"/>
      <c r="H22" s="695"/>
    </row>
    <row r="23" spans="1:8" ht="15">
      <c r="A23" s="695" t="s">
        <v>486</v>
      </c>
      <c r="B23" s="695"/>
      <c r="C23" s="695"/>
      <c r="D23" s="695"/>
      <c r="E23" s="695"/>
      <c r="F23" s="695"/>
      <c r="G23" s="695"/>
      <c r="H23" s="683" t="s">
        <v>366</v>
      </c>
    </row>
    <row r="24" spans="1:8" ht="15">
      <c r="A24" s="193" t="s">
        <v>236</v>
      </c>
      <c r="B24" s="193"/>
      <c r="C24" s="300"/>
      <c r="D24" s="684"/>
      <c r="E24" s="244"/>
      <c r="F24" s="244"/>
      <c r="G24" s="244"/>
      <c r="H24" s="244"/>
    </row>
    <row r="25" spans="1:8" ht="15">
      <c r="A25" s="194" t="s">
        <v>477</v>
      </c>
      <c r="B25" s="245"/>
      <c r="C25" s="684"/>
      <c r="D25" s="244"/>
      <c r="E25" s="244"/>
      <c r="F25" s="244"/>
      <c r="G25" s="244"/>
      <c r="H25" s="244"/>
    </row>
    <row r="26" spans="1:8" ht="15">
      <c r="A26" s="194"/>
      <c r="B26" s="245"/>
      <c r="C26" s="244"/>
      <c r="D26" s="244"/>
      <c r="E26" s="244"/>
      <c r="F26" s="244"/>
      <c r="G26" s="244"/>
      <c r="H26" s="244"/>
    </row>
    <row r="27" spans="1:8" ht="15">
      <c r="A27" s="198" t="s">
        <v>13</v>
      </c>
      <c r="B27" s="198"/>
      <c r="C27" s="198"/>
      <c r="D27" s="244"/>
      <c r="E27" s="244"/>
      <c r="F27" s="685"/>
      <c r="G27" s="244"/>
      <c r="H27" s="685"/>
    </row>
    <row r="28" spans="1:8" ht="15">
      <c r="A28" s="199" t="s">
        <v>478</v>
      </c>
      <c r="B28" s="199"/>
      <c r="C28" s="199"/>
      <c r="D28" s="244"/>
      <c r="E28" s="244"/>
      <c r="F28" s="685"/>
      <c r="G28" s="244"/>
      <c r="H28" s="685"/>
    </row>
    <row r="29" spans="1:8" ht="15">
      <c r="A29" s="198"/>
      <c r="B29" s="198"/>
      <c r="C29" s="198"/>
      <c r="D29" s="244"/>
      <c r="E29" s="244"/>
      <c r="F29" s="685"/>
      <c r="G29" s="244"/>
      <c r="H29" s="685"/>
    </row>
    <row r="30" spans="1:8" ht="15">
      <c r="A30" s="199" t="s">
        <v>36</v>
      </c>
      <c r="B30" s="199"/>
      <c r="C30" s="199"/>
      <c r="D30" s="244"/>
      <c r="E30" s="244"/>
      <c r="F30" s="685"/>
      <c r="G30" s="244"/>
      <c r="H30" s="685"/>
    </row>
    <row r="31" spans="1:8" ht="15">
      <c r="A31" s="194" t="s">
        <v>327</v>
      </c>
      <c r="B31" s="245"/>
      <c r="C31" s="244"/>
      <c r="D31" s="244"/>
      <c r="E31" s="244"/>
      <c r="F31" s="685"/>
      <c r="G31" s="244"/>
      <c r="H31" s="685"/>
    </row>
    <row r="32" spans="1:8" ht="14.25">
      <c r="A32" s="243"/>
      <c r="B32" s="244"/>
      <c r="C32" s="686"/>
      <c r="D32" s="244"/>
      <c r="E32" s="244"/>
      <c r="F32" s="685"/>
      <c r="G32" s="244"/>
      <c r="H32" s="685"/>
    </row>
    <row r="33" spans="1:8" ht="15">
      <c r="A33" s="194" t="s">
        <v>487</v>
      </c>
      <c r="B33" s="245"/>
      <c r="C33" s="244"/>
      <c r="D33" s="244"/>
      <c r="E33" s="244"/>
      <c r="F33" s="685"/>
      <c r="G33" s="244"/>
      <c r="H33" s="685"/>
    </row>
    <row r="34" spans="1:8" ht="12.75">
      <c r="A34" s="112"/>
      <c r="B34" s="112"/>
      <c r="C34" s="112"/>
      <c r="D34" s="112"/>
      <c r="E34" s="112"/>
      <c r="F34" s="112"/>
      <c r="G34" s="112"/>
      <c r="H34" s="112"/>
    </row>
  </sheetData>
  <sheetProtection/>
  <mergeCells count="5">
    <mergeCell ref="A23:G23"/>
    <mergeCell ref="A1:F1"/>
    <mergeCell ref="A2:C2"/>
    <mergeCell ref="A3:D3"/>
    <mergeCell ref="B22:H22"/>
  </mergeCells>
  <hyperlinks>
    <hyperlink ref="B12" location="ДМА!Print_Area" display="ДМА!Print_Area"/>
  </hyperlinks>
  <printOptions/>
  <pageMargins left="0.57" right="0.4" top="0.75" bottom="0.75" header="0.3" footer="0.3"/>
  <pageSetup horizontalDpi="600" verticalDpi="6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92D050"/>
  </sheetPr>
  <dimension ref="B2:I22"/>
  <sheetViews>
    <sheetView view="pageBreakPreview" zoomScale="110" zoomScaleSheetLayoutView="110" zoomScalePageLayoutView="0" workbookViewId="0" topLeftCell="A1">
      <selection activeCell="F17" sqref="F17"/>
    </sheetView>
  </sheetViews>
  <sheetFormatPr defaultColWidth="9.140625" defaultRowHeight="12.75"/>
  <cols>
    <col min="1" max="1" width="7.140625" style="1" customWidth="1"/>
    <col min="2" max="2" width="6.28125" style="1" bestFit="1" customWidth="1"/>
    <col min="3" max="3" width="4.57421875" style="1" customWidth="1"/>
    <col min="4" max="4" width="18.421875" style="1" bestFit="1" customWidth="1"/>
    <col min="5" max="5" width="2.7109375" style="1" customWidth="1"/>
    <col min="6" max="6" width="22.7109375" style="1" bestFit="1" customWidth="1"/>
    <col min="7" max="8" width="9.140625" style="1" customWidth="1"/>
    <col min="9" max="9" width="33.57421875" style="1" bestFit="1" customWidth="1"/>
    <col min="10" max="16384" width="9.140625" style="1" customWidth="1"/>
  </cols>
  <sheetData>
    <row r="2" spans="2:6" s="455" customFormat="1" ht="15">
      <c r="B2" s="741" t="s">
        <v>330</v>
      </c>
      <c r="C2" s="741"/>
      <c r="D2" s="741"/>
      <c r="E2" s="741"/>
      <c r="F2" s="741"/>
    </row>
    <row r="3" spans="3:6" ht="12.75">
      <c r="C3" s="59"/>
      <c r="D3" s="59"/>
      <c r="E3" s="59"/>
      <c r="F3" s="59"/>
    </row>
    <row r="4" spans="2:6" ht="12.75">
      <c r="B4" s="733"/>
      <c r="C4" s="734"/>
      <c r="D4" s="60"/>
      <c r="E4" s="735"/>
      <c r="F4" s="60"/>
    </row>
    <row r="5" spans="2:6" ht="12.75">
      <c r="B5" s="733"/>
      <c r="C5" s="734"/>
      <c r="D5" s="48" t="s">
        <v>311</v>
      </c>
      <c r="E5" s="735"/>
      <c r="F5" s="48" t="s">
        <v>315</v>
      </c>
    </row>
    <row r="6" spans="2:6" ht="12.75">
      <c r="B6" s="733"/>
      <c r="C6" s="734"/>
      <c r="D6" s="581" t="s">
        <v>312</v>
      </c>
      <c r="E6" s="735"/>
      <c r="F6" s="48" t="s">
        <v>316</v>
      </c>
    </row>
    <row r="7" spans="2:9" ht="12.75">
      <c r="B7" s="733"/>
      <c r="C7" s="734"/>
      <c r="D7" s="582" t="s">
        <v>313</v>
      </c>
      <c r="E7" s="735"/>
      <c r="F7" s="583"/>
      <c r="I7" s="449" t="s">
        <v>283</v>
      </c>
    </row>
    <row r="8" spans="2:9" ht="12.75">
      <c r="B8" s="50"/>
      <c r="C8" s="51"/>
      <c r="D8" s="54"/>
      <c r="E8" s="54"/>
      <c r="F8" s="52"/>
      <c r="I8" s="449" t="s">
        <v>400</v>
      </c>
    </row>
    <row r="9" spans="2:6" ht="25.5">
      <c r="B9" s="580" t="str">
        <f>'Свързани лица'!E35</f>
        <v>2011 г.</v>
      </c>
      <c r="C9" s="51"/>
      <c r="D9" s="54"/>
      <c r="E9" s="54"/>
      <c r="F9" s="54"/>
    </row>
    <row r="10" spans="2:6" ht="25.5">
      <c r="B10" s="55" t="s">
        <v>314</v>
      </c>
      <c r="C10" s="51"/>
      <c r="D10" s="61">
        <v>0.0033</v>
      </c>
      <c r="E10" s="54"/>
      <c r="F10" s="54">
        <v>-136</v>
      </c>
    </row>
    <row r="11" spans="2:6" ht="25.5">
      <c r="B11" s="55" t="s">
        <v>131</v>
      </c>
      <c r="C11" s="51"/>
      <c r="D11" s="62">
        <v>0.01</v>
      </c>
      <c r="E11" s="54"/>
      <c r="F11" s="54">
        <v>-8</v>
      </c>
    </row>
    <row r="12" spans="2:6" ht="12.75">
      <c r="B12" s="55"/>
      <c r="C12" s="51"/>
      <c r="D12" s="54"/>
      <c r="E12" s="54"/>
      <c r="F12" s="54"/>
    </row>
    <row r="13" spans="2:6" ht="25.5">
      <c r="B13" s="55" t="s">
        <v>314</v>
      </c>
      <c r="C13" s="51"/>
      <c r="D13" s="61">
        <v>-0.0077</v>
      </c>
      <c r="E13" s="54"/>
      <c r="F13" s="54">
        <v>457</v>
      </c>
    </row>
    <row r="14" spans="2:6" ht="25.5">
      <c r="B14" s="55" t="s">
        <v>131</v>
      </c>
      <c r="C14" s="51"/>
      <c r="D14" s="579">
        <v>-0.005</v>
      </c>
      <c r="E14" s="54"/>
      <c r="F14" s="112">
        <v>4</v>
      </c>
    </row>
    <row r="15" spans="2:6" ht="12.75">
      <c r="B15" s="55"/>
      <c r="C15" s="51"/>
      <c r="D15" s="54"/>
      <c r="E15" s="54"/>
      <c r="F15" s="54"/>
    </row>
    <row r="16" spans="2:6" ht="25.5">
      <c r="B16" s="580" t="str">
        <f>'Свързани лица'!E43</f>
        <v>2010 г.</v>
      </c>
      <c r="C16" s="51"/>
      <c r="D16" s="54"/>
      <c r="E16" s="54"/>
      <c r="F16" s="54"/>
    </row>
    <row r="17" spans="2:6" ht="25.5">
      <c r="B17" s="55" t="s">
        <v>314</v>
      </c>
      <c r="C17" s="51"/>
      <c r="D17" s="61">
        <v>0.0043</v>
      </c>
      <c r="E17" s="54"/>
      <c r="F17" s="54">
        <v>-195</v>
      </c>
    </row>
    <row r="18" spans="2:6" ht="25.5">
      <c r="B18" s="55" t="s">
        <v>131</v>
      </c>
      <c r="C18" s="51"/>
      <c r="D18" s="62">
        <v>0.01</v>
      </c>
      <c r="E18" s="54"/>
      <c r="F18" s="54">
        <v>-1</v>
      </c>
    </row>
    <row r="19" spans="2:6" ht="12.75">
      <c r="B19" s="55"/>
      <c r="C19" s="51"/>
      <c r="D19" s="54"/>
      <c r="E19" s="54"/>
      <c r="F19" s="54"/>
    </row>
    <row r="20" spans="2:6" ht="25.5">
      <c r="B20" s="55" t="s">
        <v>314</v>
      </c>
      <c r="C20" s="51"/>
      <c r="D20" s="61">
        <v>-0.0057</v>
      </c>
      <c r="E20" s="54"/>
      <c r="F20" s="54">
        <v>257</v>
      </c>
    </row>
    <row r="21" spans="2:6" ht="25.5">
      <c r="B21" s="55" t="s">
        <v>131</v>
      </c>
      <c r="C21" s="51"/>
      <c r="D21" s="61">
        <v>-0.005</v>
      </c>
      <c r="E21" s="54"/>
      <c r="F21" s="54">
        <v>4</v>
      </c>
    </row>
    <row r="22" spans="2:6" ht="12.75">
      <c r="B22" s="55"/>
      <c r="C22" s="51"/>
      <c r="D22" s="54"/>
      <c r="E22" s="54"/>
      <c r="F22" s="54"/>
    </row>
  </sheetData>
  <sheetProtection/>
  <mergeCells count="4">
    <mergeCell ref="B4:B7"/>
    <mergeCell ref="C4:C7"/>
    <mergeCell ref="E4:E7"/>
    <mergeCell ref="B2:F2"/>
  </mergeCells>
  <hyperlinks>
    <hyperlink ref="I7" location="ОПР!Print_Area" display="Отчет за доходите"/>
    <hyperlink ref="I8" location="Баланс!Print_Area" display="Отчет за финансовото състояние"/>
  </hyperlinks>
  <printOptions/>
  <pageMargins left="0.75" right="0.75" top="1" bottom="1" header="0.5" footer="0.5"/>
  <pageSetup horizontalDpi="600" verticalDpi="600" orientation="portrait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92D050"/>
  </sheetPr>
  <dimension ref="B2:N26"/>
  <sheetViews>
    <sheetView view="pageBreakPreview" zoomScaleSheetLayoutView="100" zoomScalePageLayoutView="0" workbookViewId="0" topLeftCell="A1">
      <selection activeCell="F21" sqref="F21"/>
    </sheetView>
  </sheetViews>
  <sheetFormatPr defaultColWidth="9.140625" defaultRowHeight="12.75"/>
  <cols>
    <col min="1" max="1" width="5.7109375" style="4" customWidth="1"/>
    <col min="2" max="2" width="16.00390625" style="4" customWidth="1"/>
    <col min="3" max="3" width="20.140625" style="4" customWidth="1"/>
    <col min="4" max="4" width="10.00390625" style="4" customWidth="1"/>
    <col min="5" max="5" width="11.140625" style="4" customWidth="1"/>
    <col min="6" max="6" width="11.421875" style="4" customWidth="1"/>
    <col min="7" max="7" width="5.8515625" style="4" bestFit="1" customWidth="1"/>
    <col min="8" max="8" width="2.421875" style="4" customWidth="1"/>
    <col min="9" max="9" width="9.28125" style="4" customWidth="1"/>
    <col min="10" max="11" width="9.7109375" style="4" bestFit="1" customWidth="1"/>
    <col min="12" max="12" width="9.8515625" style="4" customWidth="1"/>
    <col min="13" max="13" width="8.28125" style="4" customWidth="1"/>
    <col min="14" max="14" width="33.57421875" style="4" bestFit="1" customWidth="1"/>
    <col min="15" max="16384" width="9.140625" style="4" customWidth="1"/>
  </cols>
  <sheetData>
    <row r="2" spans="2:10" s="303" customFormat="1" ht="15">
      <c r="B2" s="721" t="s">
        <v>331</v>
      </c>
      <c r="C2" s="721"/>
      <c r="D2" s="721"/>
      <c r="E2" s="721"/>
      <c r="F2" s="721"/>
      <c r="G2" s="721"/>
      <c r="H2" s="721"/>
      <c r="I2" s="721"/>
      <c r="J2" s="721"/>
    </row>
    <row r="4" spans="2:10" ht="15">
      <c r="B4" s="692" t="s">
        <v>240</v>
      </c>
      <c r="C4" s="692"/>
      <c r="D4" s="692"/>
      <c r="E4" s="692"/>
      <c r="F4" s="692"/>
      <c r="G4" s="692"/>
      <c r="H4" s="692"/>
      <c r="I4" s="692"/>
      <c r="J4" s="692"/>
    </row>
    <row r="5" spans="2:14" ht="12.75">
      <c r="B5" s="716"/>
      <c r="C5" s="716"/>
      <c r="D5" s="742" t="str">
        <f>'Лихвен Риск'!B9</f>
        <v>2011 г.</v>
      </c>
      <c r="E5" s="742"/>
      <c r="F5" s="742"/>
      <c r="G5" s="742"/>
      <c r="H5" s="57"/>
      <c r="I5" s="742" t="str">
        <f>'Доходи ръководство'!F4</f>
        <v>2010 г.</v>
      </c>
      <c r="J5" s="742"/>
      <c r="K5" s="742"/>
      <c r="L5" s="742"/>
      <c r="N5" s="449" t="s">
        <v>283</v>
      </c>
    </row>
    <row r="6" spans="2:14" ht="12.75">
      <c r="B6" s="57"/>
      <c r="C6" s="57"/>
      <c r="D6" s="57" t="s">
        <v>241</v>
      </c>
      <c r="E6" s="57" t="s">
        <v>242</v>
      </c>
      <c r="F6" s="57" t="s">
        <v>243</v>
      </c>
      <c r="G6" s="57" t="s">
        <v>244</v>
      </c>
      <c r="H6" s="57"/>
      <c r="I6" s="57" t="s">
        <v>241</v>
      </c>
      <c r="J6" s="57" t="s">
        <v>242</v>
      </c>
      <c r="K6" s="57" t="s">
        <v>243</v>
      </c>
      <c r="L6" s="57" t="s">
        <v>244</v>
      </c>
      <c r="N6" s="449" t="s">
        <v>400</v>
      </c>
    </row>
    <row r="7" spans="2:10" ht="4.5" customHeight="1">
      <c r="B7" s="57"/>
      <c r="C7" s="57"/>
      <c r="D7" s="57"/>
      <c r="E7" s="57"/>
      <c r="F7" s="57"/>
      <c r="G7" s="57"/>
      <c r="H7" s="57"/>
      <c r="I7" s="57"/>
      <c r="J7" s="57"/>
    </row>
    <row r="8" spans="2:12" ht="12.75">
      <c r="B8" s="715" t="s">
        <v>351</v>
      </c>
      <c r="C8" s="715"/>
      <c r="D8" s="586"/>
      <c r="E8" s="586">
        <v>25</v>
      </c>
      <c r="F8" s="586">
        <v>0</v>
      </c>
      <c r="G8" s="586">
        <v>0</v>
      </c>
      <c r="H8" s="586"/>
      <c r="I8" s="586"/>
      <c r="J8" s="586">
        <v>50</v>
      </c>
      <c r="K8" s="18"/>
      <c r="L8" s="18">
        <v>0</v>
      </c>
    </row>
    <row r="9" spans="2:12" ht="12.75">
      <c r="B9" s="715" t="s">
        <v>352</v>
      </c>
      <c r="C9" s="715"/>
      <c r="D9" s="586"/>
      <c r="E9" s="586">
        <v>0</v>
      </c>
      <c r="F9" s="586">
        <v>0</v>
      </c>
      <c r="G9" s="586">
        <v>0</v>
      </c>
      <c r="H9" s="586"/>
      <c r="I9" s="586"/>
      <c r="J9" s="586">
        <v>0</v>
      </c>
      <c r="K9" s="18">
        <v>0</v>
      </c>
      <c r="L9" s="18">
        <v>0</v>
      </c>
    </row>
    <row r="10" spans="2:12" ht="12.75">
      <c r="B10" s="715" t="s">
        <v>426</v>
      </c>
      <c r="C10" s="715"/>
      <c r="D10" s="586">
        <v>2</v>
      </c>
      <c r="E10" s="586">
        <v>187</v>
      </c>
      <c r="F10" s="586"/>
      <c r="G10" s="586"/>
      <c r="H10" s="586"/>
      <c r="I10" s="586">
        <v>8</v>
      </c>
      <c r="J10" s="586">
        <v>273</v>
      </c>
      <c r="K10" s="18"/>
      <c r="L10" s="18"/>
    </row>
    <row r="11" spans="2:14" ht="15">
      <c r="B11" s="715" t="s">
        <v>355</v>
      </c>
      <c r="C11" s="715"/>
      <c r="D11" s="586"/>
      <c r="E11" s="586">
        <v>0</v>
      </c>
      <c r="F11" s="586">
        <v>0</v>
      </c>
      <c r="G11" s="586">
        <v>0</v>
      </c>
      <c r="H11" s="586"/>
      <c r="I11" s="586"/>
      <c r="J11" s="587">
        <v>0</v>
      </c>
      <c r="K11" s="18">
        <v>0</v>
      </c>
      <c r="L11" s="18">
        <v>0</v>
      </c>
      <c r="N11" s="242"/>
    </row>
    <row r="12" spans="2:14" ht="15">
      <c r="B12" s="715" t="s">
        <v>354</v>
      </c>
      <c r="C12" s="715"/>
      <c r="D12" s="589"/>
      <c r="E12" s="589"/>
      <c r="F12" s="589"/>
      <c r="G12" s="589"/>
      <c r="H12" s="587"/>
      <c r="I12" s="589"/>
      <c r="J12" s="589"/>
      <c r="K12" s="590"/>
      <c r="L12" s="590"/>
      <c r="N12" s="242"/>
    </row>
    <row r="13" spans="2:14" ht="14.25">
      <c r="B13" s="718" t="s">
        <v>56</v>
      </c>
      <c r="C13" s="718"/>
      <c r="D13" s="588">
        <f>SUM(D8:D12)</f>
        <v>2</v>
      </c>
      <c r="E13" s="588">
        <f>SUM(E8:E12)</f>
        <v>212</v>
      </c>
      <c r="F13" s="588">
        <f>SUM(F8:F12)</f>
        <v>0</v>
      </c>
      <c r="G13" s="588">
        <f>SUM(G8:G12)</f>
        <v>0</v>
      </c>
      <c r="H13" s="588"/>
      <c r="I13" s="588">
        <f>SUM(I8:I12)</f>
        <v>8</v>
      </c>
      <c r="J13" s="588">
        <f>SUM(J8:J12)</f>
        <v>323</v>
      </c>
      <c r="K13" s="588">
        <f>SUM(K8:K12)</f>
        <v>0</v>
      </c>
      <c r="L13" s="588">
        <f>SUM(L8:L12)</f>
        <v>0</v>
      </c>
      <c r="N13" s="249"/>
    </row>
    <row r="14" spans="2:14" ht="14.25">
      <c r="B14" s="121"/>
      <c r="C14" s="121"/>
      <c r="D14" s="588"/>
      <c r="E14" s="588"/>
      <c r="F14" s="588"/>
      <c r="G14" s="588"/>
      <c r="H14" s="588"/>
      <c r="I14" s="588"/>
      <c r="J14" s="588"/>
      <c r="K14" s="588"/>
      <c r="L14" s="588"/>
      <c r="N14" s="249"/>
    </row>
    <row r="15" spans="2:14" ht="14.25">
      <c r="B15" s="57"/>
      <c r="C15" s="57"/>
      <c r="D15" s="58"/>
      <c r="E15" s="58"/>
      <c r="F15" s="58"/>
      <c r="G15" s="58"/>
      <c r="H15" s="58"/>
      <c r="I15" s="58"/>
      <c r="J15" s="58"/>
      <c r="N15" s="249"/>
    </row>
    <row r="16" spans="2:14" ht="15">
      <c r="B16" s="692" t="s">
        <v>245</v>
      </c>
      <c r="C16" s="692"/>
      <c r="D16" s="692"/>
      <c r="E16" s="692"/>
      <c r="F16" s="692"/>
      <c r="G16" s="692"/>
      <c r="H16" s="692"/>
      <c r="I16" s="692"/>
      <c r="J16" s="692"/>
      <c r="N16" s="249"/>
    </row>
    <row r="17" spans="2:14" ht="14.25">
      <c r="B17" s="716"/>
      <c r="C17" s="716"/>
      <c r="D17" s="742" t="str">
        <f>D5</f>
        <v>2011 г.</v>
      </c>
      <c r="E17" s="742"/>
      <c r="F17" s="742"/>
      <c r="G17" s="742"/>
      <c r="H17" s="57"/>
      <c r="I17" s="742" t="str">
        <f>I5</f>
        <v>2010 г.</v>
      </c>
      <c r="J17" s="742"/>
      <c r="K17" s="742"/>
      <c r="L17" s="742"/>
      <c r="N17" s="249"/>
    </row>
    <row r="18" spans="2:14" ht="14.25">
      <c r="B18" s="57"/>
      <c r="C18" s="57" t="s">
        <v>24</v>
      </c>
      <c r="D18" s="57" t="s">
        <v>241</v>
      </c>
      <c r="E18" s="57" t="s">
        <v>242</v>
      </c>
      <c r="F18" s="57" t="s">
        <v>243</v>
      </c>
      <c r="G18" s="57" t="s">
        <v>244</v>
      </c>
      <c r="H18" s="57"/>
      <c r="I18" s="57" t="s">
        <v>241</v>
      </c>
      <c r="J18" s="57" t="s">
        <v>242</v>
      </c>
      <c r="K18" s="57" t="s">
        <v>243</v>
      </c>
      <c r="L18" s="57" t="s">
        <v>244</v>
      </c>
      <c r="N18" s="249"/>
    </row>
    <row r="19" spans="2:14" ht="14.25">
      <c r="B19" s="57"/>
      <c r="C19" s="57"/>
      <c r="D19" s="57"/>
      <c r="E19" s="57"/>
      <c r="F19" s="57"/>
      <c r="G19" s="57"/>
      <c r="H19" s="57"/>
      <c r="I19" s="57"/>
      <c r="J19" s="57"/>
      <c r="N19" s="249"/>
    </row>
    <row r="20" spans="2:14" ht="14.25">
      <c r="B20" s="715" t="s">
        <v>405</v>
      </c>
      <c r="C20" s="715"/>
      <c r="D20" s="586">
        <v>14</v>
      </c>
      <c r="E20" s="586"/>
      <c r="F20" s="18">
        <v>3863</v>
      </c>
      <c r="G20" s="586"/>
      <c r="H20" s="586"/>
      <c r="I20" s="586">
        <v>14</v>
      </c>
      <c r="J20" s="586"/>
      <c r="K20" s="18">
        <v>4540</v>
      </c>
      <c r="L20" s="18"/>
      <c r="N20" s="249"/>
    </row>
    <row r="21" spans="2:14" ht="14.25">
      <c r="B21" s="715" t="s">
        <v>356</v>
      </c>
      <c r="C21" s="715"/>
      <c r="D21" s="586"/>
      <c r="E21" s="586">
        <v>860</v>
      </c>
      <c r="F21" s="586">
        <v>405</v>
      </c>
      <c r="G21" s="586"/>
      <c r="H21" s="586"/>
      <c r="I21" s="586"/>
      <c r="J21" s="586">
        <v>429</v>
      </c>
      <c r="K21" s="18">
        <v>806</v>
      </c>
      <c r="L21" s="18"/>
      <c r="N21" s="249"/>
    </row>
    <row r="22" spans="2:14" ht="14.25">
      <c r="B22" s="715" t="s">
        <v>357</v>
      </c>
      <c r="C22" s="715"/>
      <c r="D22" s="586"/>
      <c r="E22" s="586"/>
      <c r="F22" s="586"/>
      <c r="G22" s="586"/>
      <c r="H22" s="586"/>
      <c r="I22" s="586"/>
      <c r="J22" s="586"/>
      <c r="K22" s="18"/>
      <c r="L22" s="18"/>
      <c r="N22" s="249"/>
    </row>
    <row r="23" spans="2:14" ht="14.25">
      <c r="B23" s="705" t="s">
        <v>246</v>
      </c>
      <c r="C23" s="705"/>
      <c r="D23" s="591"/>
      <c r="E23" s="591"/>
      <c r="F23" s="591"/>
      <c r="G23" s="591"/>
      <c r="H23" s="591"/>
      <c r="I23" s="591"/>
      <c r="J23" s="591"/>
      <c r="K23" s="590"/>
      <c r="L23" s="590"/>
      <c r="N23" s="249"/>
    </row>
    <row r="24" spans="2:14" s="121" customFormat="1" ht="14.25">
      <c r="B24" s="718" t="s">
        <v>56</v>
      </c>
      <c r="C24" s="718"/>
      <c r="D24" s="588">
        <f>SUM(D20:D23)</f>
        <v>14</v>
      </c>
      <c r="E24" s="588">
        <f>SUM(E20:E23)</f>
        <v>860</v>
      </c>
      <c r="F24" s="588">
        <f>SUM(F20:F23)</f>
        <v>4268</v>
      </c>
      <c r="G24" s="588">
        <f>SUM(G20:G23)</f>
        <v>0</v>
      </c>
      <c r="H24" s="588"/>
      <c r="I24" s="588">
        <f>SUM(I20:I23)</f>
        <v>14</v>
      </c>
      <c r="J24" s="588">
        <f>SUM(J20:J23)</f>
        <v>429</v>
      </c>
      <c r="K24" s="588">
        <f>SUM(K20:K23)</f>
        <v>5346</v>
      </c>
      <c r="L24" s="588">
        <f>SUM(L20:L23)</f>
        <v>0</v>
      </c>
      <c r="N24" s="249"/>
    </row>
    <row r="25" spans="4:10" ht="12.75">
      <c r="D25" s="318"/>
      <c r="E25" s="318"/>
      <c r="F25" s="318"/>
      <c r="G25" s="318"/>
      <c r="H25" s="318"/>
      <c r="I25" s="318"/>
      <c r="J25" s="318"/>
    </row>
    <row r="26" spans="2:12" ht="12.75">
      <c r="B26" s="718" t="s">
        <v>247</v>
      </c>
      <c r="C26" s="718"/>
      <c r="D26" s="588">
        <f>D13-D24</f>
        <v>-12</v>
      </c>
      <c r="E26" s="588">
        <f>E13-E24</f>
        <v>-648</v>
      </c>
      <c r="F26" s="588">
        <f>F13-F24</f>
        <v>-4268</v>
      </c>
      <c r="G26" s="588">
        <f>G13-G24</f>
        <v>0</v>
      </c>
      <c r="H26" s="588"/>
      <c r="I26" s="588">
        <f>I13-I24</f>
        <v>-6</v>
      </c>
      <c r="J26" s="588">
        <f>J13-J24</f>
        <v>-106</v>
      </c>
      <c r="K26" s="588">
        <f>K13-K24</f>
        <v>-5346</v>
      </c>
      <c r="L26" s="588">
        <f>L13-L24</f>
        <v>0</v>
      </c>
    </row>
  </sheetData>
  <sheetProtection/>
  <mergeCells count="21">
    <mergeCell ref="B24:C24"/>
    <mergeCell ref="B8:C8"/>
    <mergeCell ref="B26:C26"/>
    <mergeCell ref="B23:C23"/>
    <mergeCell ref="B21:C21"/>
    <mergeCell ref="B22:C22"/>
    <mergeCell ref="B10:C10"/>
    <mergeCell ref="B12:C12"/>
    <mergeCell ref="B11:C11"/>
    <mergeCell ref="B20:C20"/>
    <mergeCell ref="B16:J16"/>
    <mergeCell ref="B17:C17"/>
    <mergeCell ref="D17:G17"/>
    <mergeCell ref="I17:L17"/>
    <mergeCell ref="I5:L5"/>
    <mergeCell ref="B9:C9"/>
    <mergeCell ref="B2:J2"/>
    <mergeCell ref="B13:C13"/>
    <mergeCell ref="B4:J4"/>
    <mergeCell ref="D5:G5"/>
    <mergeCell ref="B5:C5"/>
  </mergeCells>
  <hyperlinks>
    <hyperlink ref="N5" location="ОПР!Print_Area" display="Отчет за доходите"/>
    <hyperlink ref="N6" location="Баланс!Print_Area" display="Отчет за финансовото състояние"/>
  </hyperlinks>
  <printOptions/>
  <pageMargins left="0.75" right="0.75" top="1" bottom="1" header="0.5" footer="0.5"/>
  <pageSetup horizontalDpi="600" verticalDpi="600" orientation="landscape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rgb="FF92D050"/>
  </sheetPr>
  <dimension ref="B2:H13"/>
  <sheetViews>
    <sheetView view="pageBreakPreview" zoomScale="120" zoomScaleSheetLayoutView="120" zoomScalePageLayoutView="0" workbookViewId="0" topLeftCell="A1">
      <selection activeCell="H16" sqref="H16"/>
    </sheetView>
  </sheetViews>
  <sheetFormatPr defaultColWidth="9.140625" defaultRowHeight="12.75"/>
  <cols>
    <col min="1" max="1" width="2.7109375" style="1" customWidth="1"/>
    <col min="2" max="2" width="6.57421875" style="1" bestFit="1" customWidth="1"/>
    <col min="3" max="3" width="4.8515625" style="1" customWidth="1"/>
    <col min="4" max="4" width="16.421875" style="1" bestFit="1" customWidth="1"/>
    <col min="5" max="5" width="3.28125" style="1" customWidth="1"/>
    <col min="6" max="6" width="14.28125" style="1" bestFit="1" customWidth="1"/>
    <col min="7" max="7" width="6.7109375" style="1" bestFit="1" customWidth="1"/>
    <col min="8" max="8" width="34.00390625" style="1" bestFit="1" customWidth="1"/>
    <col min="9" max="9" width="12.421875" style="1" customWidth="1"/>
    <col min="10" max="10" width="6.00390625" style="1" bestFit="1" customWidth="1"/>
    <col min="11" max="16384" width="9.140625" style="1" customWidth="1"/>
  </cols>
  <sheetData>
    <row r="2" spans="2:6" ht="15.75">
      <c r="B2" s="46"/>
      <c r="C2" s="743" t="s">
        <v>332</v>
      </c>
      <c r="D2" s="743"/>
      <c r="E2" s="743"/>
      <c r="F2" s="743"/>
    </row>
    <row r="3" spans="2:6" ht="15.75">
      <c r="B3" s="46"/>
      <c r="C3" s="47"/>
      <c r="D3" s="47"/>
      <c r="E3" s="47"/>
      <c r="F3" s="47"/>
    </row>
    <row r="4" spans="2:6" ht="12.75">
      <c r="B4" s="733"/>
      <c r="C4" s="734"/>
      <c r="D4" s="48"/>
      <c r="E4" s="735"/>
      <c r="F4" s="48"/>
    </row>
    <row r="5" spans="2:6" s="49" customFormat="1" ht="51">
      <c r="B5" s="733"/>
      <c r="C5" s="734"/>
      <c r="D5" s="584" t="s">
        <v>307</v>
      </c>
      <c r="E5" s="735"/>
      <c r="F5" s="584" t="s">
        <v>308</v>
      </c>
    </row>
    <row r="6" spans="2:8" ht="12.75">
      <c r="B6" s="50"/>
      <c r="C6" s="51"/>
      <c r="D6" s="585" t="s">
        <v>309</v>
      </c>
      <c r="E6" s="52"/>
      <c r="F6" s="585" t="s">
        <v>310</v>
      </c>
      <c r="H6" s="449" t="s">
        <v>283</v>
      </c>
    </row>
    <row r="7" spans="2:8" ht="12.75">
      <c r="B7" s="53"/>
      <c r="C7" s="51"/>
      <c r="D7" s="54"/>
      <c r="E7" s="54"/>
      <c r="F7" s="54"/>
      <c r="H7" s="449" t="s">
        <v>400</v>
      </c>
    </row>
    <row r="8" spans="2:6" ht="25.5">
      <c r="B8" s="53" t="str">
        <f>'Лихвен Риск'!B9</f>
        <v>2011 г.</v>
      </c>
      <c r="C8" s="51"/>
      <c r="D8" s="54">
        <v>0.075</v>
      </c>
      <c r="E8" s="54"/>
      <c r="F8" s="54">
        <v>-149</v>
      </c>
    </row>
    <row r="9" spans="2:6" ht="12.75">
      <c r="B9" s="55"/>
      <c r="C9" s="51"/>
      <c r="D9" s="54">
        <v>-0.075</v>
      </c>
      <c r="E9" s="54"/>
      <c r="F9" s="54">
        <v>149</v>
      </c>
    </row>
    <row r="10" spans="2:6" ht="12.75">
      <c r="B10" s="55"/>
      <c r="C10" s="51"/>
      <c r="D10" s="54"/>
      <c r="E10" s="54"/>
      <c r="F10" s="54"/>
    </row>
    <row r="11" spans="2:6" ht="25.5">
      <c r="B11" s="53" t="str">
        <f>'Лихвен Риск'!B16</f>
        <v>2010 г.</v>
      </c>
      <c r="C11" s="51"/>
      <c r="D11" s="54">
        <v>0.075</v>
      </c>
      <c r="E11" s="54"/>
      <c r="F11" s="54">
        <v>-95</v>
      </c>
    </row>
    <row r="12" spans="2:6" ht="12.75">
      <c r="B12" s="55"/>
      <c r="C12" s="51"/>
      <c r="D12" s="54">
        <v>-0.075</v>
      </c>
      <c r="E12" s="54"/>
      <c r="F12" s="54">
        <v>95</v>
      </c>
    </row>
    <row r="13" spans="2:6" ht="12.75">
      <c r="B13" s="55"/>
      <c r="C13" s="51"/>
      <c r="D13" s="54"/>
      <c r="E13" s="54"/>
      <c r="F13" s="54"/>
    </row>
  </sheetData>
  <sheetProtection/>
  <mergeCells count="4">
    <mergeCell ref="B4:B5"/>
    <mergeCell ref="C4:C5"/>
    <mergeCell ref="E4:E5"/>
    <mergeCell ref="C2:F2"/>
  </mergeCells>
  <hyperlinks>
    <hyperlink ref="H6" location="ОПР!Print_Area" display="Отчет за доходите"/>
    <hyperlink ref="H7" location="Баланс!Print_Area" display="Отчет за финансовото състояние"/>
  </hyperlinks>
  <printOptions/>
  <pageMargins left="0.75" right="0.75" top="1" bottom="1" header="0.5" footer="0.5"/>
  <pageSetup horizontalDpi="600" verticalDpi="600" orientation="portrait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rgb="FF92D050"/>
  </sheetPr>
  <dimension ref="B1:K47"/>
  <sheetViews>
    <sheetView view="pageBreakPreview" zoomScale="115" zoomScaleSheetLayoutView="115" zoomScalePageLayoutView="0" workbookViewId="0" topLeftCell="A1">
      <selection activeCell="A44" sqref="A44:IV45"/>
    </sheetView>
  </sheetViews>
  <sheetFormatPr defaultColWidth="9.140625" defaultRowHeight="12.75"/>
  <cols>
    <col min="1" max="1" width="4.8515625" style="1" customWidth="1"/>
    <col min="2" max="2" width="4.57421875" style="1" customWidth="1"/>
    <col min="3" max="3" width="29.57421875" style="1" customWidth="1"/>
    <col min="4" max="4" width="0.9921875" style="4" customWidth="1"/>
    <col min="5" max="5" width="9.421875" style="1" bestFit="1" customWidth="1"/>
    <col min="6" max="6" width="0.9921875" style="4" customWidth="1"/>
    <col min="7" max="8" width="9.140625" style="1" customWidth="1"/>
    <col min="9" max="9" width="8.00390625" style="624" customWidth="1"/>
    <col min="10" max="10" width="2.8515625" style="1" customWidth="1"/>
    <col min="11" max="16384" width="9.140625" style="1" customWidth="1"/>
  </cols>
  <sheetData>
    <row r="1" spans="2:9" ht="15">
      <c r="B1" s="692" t="s">
        <v>302</v>
      </c>
      <c r="C1" s="692"/>
      <c r="D1" s="692"/>
      <c r="E1" s="692"/>
      <c r="F1" s="692"/>
      <c r="G1" s="692"/>
      <c r="H1" s="692"/>
      <c r="I1" s="692"/>
    </row>
    <row r="2" spans="2:9" ht="15">
      <c r="B2" s="5"/>
      <c r="C2" s="5"/>
      <c r="D2" s="5"/>
      <c r="E2" s="5"/>
      <c r="F2" s="5"/>
      <c r="G2" s="5"/>
      <c r="H2" s="5"/>
      <c r="I2" s="237"/>
    </row>
    <row r="3" spans="2:9" ht="12.75">
      <c r="B3" s="748" t="s">
        <v>163</v>
      </c>
      <c r="C3" s="6" t="s">
        <v>164</v>
      </c>
      <c r="D3" s="7"/>
      <c r="E3" s="8" t="str">
        <f>E23</f>
        <v>2011 г.</v>
      </c>
      <c r="F3" s="9"/>
      <c r="G3" s="8" t="str">
        <f>G23</f>
        <v>2010 г.</v>
      </c>
      <c r="H3" s="746" t="s">
        <v>385</v>
      </c>
      <c r="I3" s="747"/>
    </row>
    <row r="4" spans="2:9" ht="12.75">
      <c r="B4" s="749"/>
      <c r="C4" s="10"/>
      <c r="D4" s="7"/>
      <c r="E4" s="11" t="s">
        <v>66</v>
      </c>
      <c r="F4" s="12"/>
      <c r="G4" s="11" t="s">
        <v>66</v>
      </c>
      <c r="H4" s="478" t="s">
        <v>66</v>
      </c>
      <c r="I4" s="13" t="s">
        <v>162</v>
      </c>
    </row>
    <row r="5" spans="2:9" ht="12.75">
      <c r="B5" s="14">
        <v>1</v>
      </c>
      <c r="C5" s="15" t="s">
        <v>166</v>
      </c>
      <c r="D5" s="16"/>
      <c r="E5" s="17">
        <f>Баланс!E16</f>
        <v>14569</v>
      </c>
      <c r="F5" s="18"/>
      <c r="G5" s="19">
        <f>Баланс!G16</f>
        <v>14811</v>
      </c>
      <c r="H5" s="19">
        <f aca="true" t="shared" si="0" ref="H5:H19">E5-G5</f>
        <v>-242</v>
      </c>
      <c r="I5" s="618">
        <f aca="true" t="shared" si="1" ref="I5:I11">H5/G5</f>
        <v>-0.016339207345891567</v>
      </c>
    </row>
    <row r="6" spans="2:9" ht="12.75">
      <c r="B6" s="20">
        <v>2</v>
      </c>
      <c r="C6" s="15" t="s">
        <v>167</v>
      </c>
      <c r="D6" s="16"/>
      <c r="E6" s="21">
        <f>SUM(E8:E11)</f>
        <v>427</v>
      </c>
      <c r="F6" s="18"/>
      <c r="G6" s="22">
        <f>SUM(G8:G11)</f>
        <v>61</v>
      </c>
      <c r="H6" s="22">
        <f t="shared" si="0"/>
        <v>366</v>
      </c>
      <c r="I6" s="619">
        <f t="shared" si="1"/>
        <v>6</v>
      </c>
    </row>
    <row r="7" spans="2:9" ht="12.75" hidden="1">
      <c r="B7" s="14">
        <v>3</v>
      </c>
      <c r="C7" s="15" t="s">
        <v>168</v>
      </c>
      <c r="D7" s="16"/>
      <c r="E7" s="17">
        <f>Баланс!E24</f>
        <v>0</v>
      </c>
      <c r="F7" s="18"/>
      <c r="G7" s="19">
        <f>Баланс!G24</f>
        <v>0</v>
      </c>
      <c r="H7" s="19">
        <f t="shared" si="0"/>
        <v>0</v>
      </c>
      <c r="I7" s="619" t="e">
        <f>H7/G7</f>
        <v>#DIV/0!</v>
      </c>
    </row>
    <row r="8" spans="2:9" ht="12.75">
      <c r="B8" s="20">
        <v>3</v>
      </c>
      <c r="C8" s="15" t="s">
        <v>14</v>
      </c>
      <c r="D8" s="16"/>
      <c r="E8" s="21">
        <f>Баланс!E19</f>
        <v>400</v>
      </c>
      <c r="F8" s="18"/>
      <c r="G8" s="22">
        <f>Баланс!G19</f>
        <v>3</v>
      </c>
      <c r="H8" s="22">
        <f t="shared" si="0"/>
        <v>397</v>
      </c>
      <c r="I8" s="619">
        <f t="shared" si="1"/>
        <v>132.33333333333334</v>
      </c>
    </row>
    <row r="9" spans="2:9" ht="12.75">
      <c r="B9" s="14">
        <v>4</v>
      </c>
      <c r="C9" s="15" t="s">
        <v>124</v>
      </c>
      <c r="D9" s="16"/>
      <c r="E9" s="17">
        <f>Баланс!E20</f>
        <v>25</v>
      </c>
      <c r="F9" s="18"/>
      <c r="G9" s="19">
        <f>Баланс!G20</f>
        <v>50</v>
      </c>
      <c r="H9" s="19">
        <f t="shared" si="0"/>
        <v>-25</v>
      </c>
      <c r="I9" s="619">
        <f t="shared" si="1"/>
        <v>-0.5</v>
      </c>
    </row>
    <row r="10" spans="2:9" ht="12.75" hidden="1">
      <c r="B10" s="20">
        <v>6</v>
      </c>
      <c r="C10" s="15" t="s">
        <v>169</v>
      </c>
      <c r="D10" s="16"/>
      <c r="E10" s="21">
        <v>0</v>
      </c>
      <c r="F10" s="18"/>
      <c r="G10" s="22">
        <v>0</v>
      </c>
      <c r="H10" s="22">
        <v>0</v>
      </c>
      <c r="I10" s="619" t="e">
        <f>H10/G10</f>
        <v>#DIV/0!</v>
      </c>
    </row>
    <row r="11" spans="2:9" ht="12.75">
      <c r="B11" s="14">
        <v>5</v>
      </c>
      <c r="C11" s="15" t="s">
        <v>22</v>
      </c>
      <c r="D11" s="16"/>
      <c r="E11" s="17">
        <f>Баланс!E22</f>
        <v>2</v>
      </c>
      <c r="F11" s="18"/>
      <c r="G11" s="19">
        <f>Баланс!G22</f>
        <v>8</v>
      </c>
      <c r="H11" s="19">
        <f t="shared" si="0"/>
        <v>-6</v>
      </c>
      <c r="I11" s="619">
        <f t="shared" si="1"/>
        <v>-0.75</v>
      </c>
    </row>
    <row r="12" spans="2:9" ht="12.75">
      <c r="B12" s="20">
        <v>6</v>
      </c>
      <c r="C12" s="15" t="s">
        <v>170</v>
      </c>
      <c r="D12" s="16"/>
      <c r="E12" s="21">
        <f>E5+E6+E7</f>
        <v>14996</v>
      </c>
      <c r="F12" s="18"/>
      <c r="G12" s="22">
        <f>G5+G6+G7</f>
        <v>14872</v>
      </c>
      <c r="H12" s="22">
        <f t="shared" si="0"/>
        <v>124</v>
      </c>
      <c r="I12" s="619">
        <f aca="true" t="shared" si="2" ref="I12:I19">H12/G12</f>
        <v>0.008337816030123723</v>
      </c>
    </row>
    <row r="13" spans="2:9" ht="12.75">
      <c r="B13" s="14">
        <v>7</v>
      </c>
      <c r="C13" s="15" t="s">
        <v>15</v>
      </c>
      <c r="D13" s="16"/>
      <c r="E13" s="17">
        <f>Баланс!E35</f>
        <v>9933</v>
      </c>
      <c r="F13" s="18"/>
      <c r="G13" s="19">
        <f>Баланс!G35</f>
        <v>9248</v>
      </c>
      <c r="H13" s="19">
        <f t="shared" si="0"/>
        <v>685</v>
      </c>
      <c r="I13" s="618">
        <f t="shared" si="2"/>
        <v>0.07407006920415225</v>
      </c>
    </row>
    <row r="14" spans="2:9" ht="12.75">
      <c r="B14" s="20">
        <v>8</v>
      </c>
      <c r="C14" s="15" t="s">
        <v>19</v>
      </c>
      <c r="D14" s="16"/>
      <c r="E14" s="21">
        <f>Баланс!E34</f>
        <v>16</v>
      </c>
      <c r="F14" s="18"/>
      <c r="G14" s="22">
        <f>Баланс!G34</f>
        <v>37</v>
      </c>
      <c r="H14" s="22">
        <f t="shared" si="0"/>
        <v>-21</v>
      </c>
      <c r="I14" s="619">
        <f t="shared" si="2"/>
        <v>-0.5675675675675675</v>
      </c>
    </row>
    <row r="15" spans="2:9" ht="12.75">
      <c r="B15" s="14">
        <v>9</v>
      </c>
      <c r="C15" s="15" t="s">
        <v>251</v>
      </c>
      <c r="D15" s="16"/>
      <c r="E15" s="17">
        <f>Баланс!E44</f>
        <v>4835</v>
      </c>
      <c r="F15" s="18"/>
      <c r="G15" s="19">
        <f>Баланс!G44</f>
        <v>5897</v>
      </c>
      <c r="H15" s="19">
        <f t="shared" si="0"/>
        <v>-1062</v>
      </c>
      <c r="I15" s="618">
        <f t="shared" si="2"/>
        <v>-0.18009157198575546</v>
      </c>
    </row>
    <row r="16" spans="2:9" ht="12.75" hidden="1">
      <c r="B16" s="20">
        <v>12</v>
      </c>
      <c r="C16" s="15" t="s">
        <v>34</v>
      </c>
      <c r="D16" s="16"/>
      <c r="E16" s="21">
        <f>Баланс!E50</f>
        <v>415</v>
      </c>
      <c r="F16" s="18"/>
      <c r="G16" s="22">
        <f>Баланс!G50</f>
        <v>0</v>
      </c>
      <c r="H16" s="22">
        <f t="shared" si="0"/>
        <v>415</v>
      </c>
      <c r="I16" s="619" t="e">
        <f>H16/G16</f>
        <v>#DIV/0!</v>
      </c>
    </row>
    <row r="17" spans="2:9" ht="12.75">
      <c r="B17" s="14">
        <v>10</v>
      </c>
      <c r="C17" s="15" t="s">
        <v>195</v>
      </c>
      <c r="D17" s="16"/>
      <c r="E17" s="17">
        <f>E15+E16+Баланс!E51</f>
        <v>5250</v>
      </c>
      <c r="F17" s="18"/>
      <c r="G17" s="17">
        <f>G15+G16+Баланс!G51</f>
        <v>5897</v>
      </c>
      <c r="H17" s="19">
        <f t="shared" si="0"/>
        <v>-647</v>
      </c>
      <c r="I17" s="618">
        <f t="shared" si="2"/>
        <v>-0.10971680515516365</v>
      </c>
    </row>
    <row r="18" spans="2:9" ht="12.75">
      <c r="B18" s="20">
        <v>11</v>
      </c>
      <c r="C18" s="15" t="s">
        <v>171</v>
      </c>
      <c r="D18" s="16"/>
      <c r="E18" s="21">
        <f>ОПР!F11</f>
        <v>215</v>
      </c>
      <c r="F18" s="18">
        <f>ОПР!G11</f>
        <v>0</v>
      </c>
      <c r="G18" s="22">
        <f>ОПР!H11</f>
        <v>247</v>
      </c>
      <c r="H18" s="22">
        <f t="shared" si="0"/>
        <v>-32</v>
      </c>
      <c r="I18" s="619">
        <f t="shared" si="2"/>
        <v>-0.12955465587044535</v>
      </c>
    </row>
    <row r="19" spans="2:9" ht="12.75">
      <c r="B19" s="20">
        <v>12</v>
      </c>
      <c r="C19" s="15" t="s">
        <v>172</v>
      </c>
      <c r="D19" s="16"/>
      <c r="E19" s="21">
        <f>SUM(ОПР!F13:F23)</f>
        <v>-748</v>
      </c>
      <c r="F19" s="18"/>
      <c r="G19" s="21">
        <f>SUM(ОПР!H13:H23)</f>
        <v>-654</v>
      </c>
      <c r="H19" s="22">
        <f t="shared" si="0"/>
        <v>-94</v>
      </c>
      <c r="I19" s="619">
        <f t="shared" si="2"/>
        <v>0.1437308868501529</v>
      </c>
    </row>
    <row r="20" spans="2:9" ht="12.75">
      <c r="B20" s="23"/>
      <c r="C20" s="16"/>
      <c r="D20" s="16"/>
      <c r="E20" s="18"/>
      <c r="F20" s="18"/>
      <c r="G20" s="18"/>
      <c r="H20" s="18"/>
      <c r="I20" s="620"/>
    </row>
    <row r="21" spans="2:9" ht="15">
      <c r="B21" s="692" t="s">
        <v>165</v>
      </c>
      <c r="C21" s="692"/>
      <c r="D21" s="692"/>
      <c r="E21" s="692"/>
      <c r="F21" s="692"/>
      <c r="G21" s="692"/>
      <c r="H21" s="692"/>
      <c r="I21" s="692"/>
    </row>
    <row r="22" spans="2:9" ht="15">
      <c r="B22" s="5"/>
      <c r="C22" s="5"/>
      <c r="D22" s="5"/>
      <c r="E22" s="5"/>
      <c r="F22" s="5"/>
      <c r="G22" s="5"/>
      <c r="H22" s="5"/>
      <c r="I22" s="237"/>
    </row>
    <row r="23" spans="2:9" ht="12.75">
      <c r="B23" s="744" t="s">
        <v>163</v>
      </c>
      <c r="C23" s="6" t="s">
        <v>165</v>
      </c>
      <c r="D23" s="7"/>
      <c r="E23" s="8" t="str">
        <f>ОПР!F5</f>
        <v>2011 г.</v>
      </c>
      <c r="F23" s="25"/>
      <c r="G23" s="8" t="str">
        <f>ОПР!H5</f>
        <v>2010 г.</v>
      </c>
      <c r="H23" s="746" t="s">
        <v>385</v>
      </c>
      <c r="I23" s="747"/>
    </row>
    <row r="24" spans="2:9" ht="12.75">
      <c r="B24" s="745"/>
      <c r="C24" s="10"/>
      <c r="D24" s="7"/>
      <c r="E24" s="11" t="s">
        <v>66</v>
      </c>
      <c r="F24" s="12"/>
      <c r="G24" s="11" t="s">
        <v>66</v>
      </c>
      <c r="H24" s="26" t="s">
        <v>66</v>
      </c>
      <c r="I24" s="27" t="s">
        <v>162</v>
      </c>
    </row>
    <row r="25" spans="2:9" ht="12.75">
      <c r="B25" s="28"/>
      <c r="C25" s="29" t="s">
        <v>290</v>
      </c>
      <c r="D25" s="7"/>
      <c r="E25" s="30"/>
      <c r="F25" s="31"/>
      <c r="G25" s="30"/>
      <c r="H25" s="31"/>
      <c r="I25" s="32"/>
    </row>
    <row r="26" spans="2:11" ht="12.75">
      <c r="B26" s="33">
        <v>1</v>
      </c>
      <c r="C26" s="15" t="s">
        <v>173</v>
      </c>
      <c r="D26" s="16"/>
      <c r="E26" s="387">
        <f>E14/E13</f>
        <v>0.001610792308466727</v>
      </c>
      <c r="F26" s="388"/>
      <c r="G26" s="387">
        <f>G14/G13</f>
        <v>0.004000865051903114</v>
      </c>
      <c r="H26" s="36">
        <f>E26-G26</f>
        <v>-0.002390072743436387</v>
      </c>
      <c r="I26" s="621">
        <f>H26/G26</f>
        <v>-0.59738899273783</v>
      </c>
      <c r="K26" s="37"/>
    </row>
    <row r="27" spans="2:9" ht="12.75">
      <c r="B27" s="38">
        <v>2</v>
      </c>
      <c r="C27" s="15" t="s">
        <v>174</v>
      </c>
      <c r="D27" s="16"/>
      <c r="E27" s="389">
        <f>E14/E12</f>
        <v>0.0010669511869831954</v>
      </c>
      <c r="F27" s="388"/>
      <c r="G27" s="389">
        <f>G14/G12</f>
        <v>0.0024878967186659495</v>
      </c>
      <c r="H27" s="35">
        <f>E27-G27</f>
        <v>-0.001420945531682754</v>
      </c>
      <c r="I27" s="622">
        <f>H27/G27</f>
        <v>-0.5711432958698897</v>
      </c>
    </row>
    <row r="28" spans="2:9" ht="12.75">
      <c r="B28" s="33">
        <v>3</v>
      </c>
      <c r="C28" s="15" t="s">
        <v>175</v>
      </c>
      <c r="D28" s="16"/>
      <c r="E28" s="387">
        <f>E14/E17</f>
        <v>0.0030476190476190477</v>
      </c>
      <c r="F28" s="388"/>
      <c r="G28" s="387">
        <f>G14/G17</f>
        <v>0.0062743768017636085</v>
      </c>
      <c r="H28" s="36">
        <f>E28-G28</f>
        <v>-0.003226757754144561</v>
      </c>
      <c r="I28" s="621">
        <f>H28/G28</f>
        <v>-0.5142754182754182</v>
      </c>
    </row>
    <row r="29" spans="2:9" ht="12.75">
      <c r="B29" s="33">
        <v>4</v>
      </c>
      <c r="C29" s="15" t="s">
        <v>176</v>
      </c>
      <c r="D29" s="16"/>
      <c r="E29" s="387">
        <f>E14/E18</f>
        <v>0.07441860465116279</v>
      </c>
      <c r="F29" s="388"/>
      <c r="G29" s="387">
        <f>G14/G18</f>
        <v>0.14979757085020243</v>
      </c>
      <c r="H29" s="36">
        <f>E29-G29</f>
        <v>-0.07537896619903964</v>
      </c>
      <c r="I29" s="621">
        <f>H29/G29</f>
        <v>-0.5032055311125079</v>
      </c>
    </row>
    <row r="30" spans="2:9" ht="12.75">
      <c r="B30" s="38"/>
      <c r="C30" s="29" t="s">
        <v>177</v>
      </c>
      <c r="D30" s="7"/>
      <c r="E30" s="39"/>
      <c r="F30" s="35"/>
      <c r="G30" s="39"/>
      <c r="H30" s="35"/>
      <c r="I30" s="623"/>
    </row>
    <row r="31" spans="2:9" ht="12.75">
      <c r="B31" s="33">
        <v>5</v>
      </c>
      <c r="C31" s="40" t="s">
        <v>178</v>
      </c>
      <c r="D31" s="41"/>
      <c r="E31" s="34">
        <f>E18/E19</f>
        <v>-0.2874331550802139</v>
      </c>
      <c r="F31" s="35"/>
      <c r="G31" s="34">
        <f>G18/G19</f>
        <v>-0.37767584097859325</v>
      </c>
      <c r="H31" s="36">
        <f>E31-G31</f>
        <v>0.09024268589837936</v>
      </c>
      <c r="I31" s="621">
        <f>H31/G31</f>
        <v>-0.23894217237870488</v>
      </c>
    </row>
    <row r="32" spans="2:9" ht="12.75">
      <c r="B32" s="33">
        <v>6</v>
      </c>
      <c r="C32" s="15" t="s">
        <v>179</v>
      </c>
      <c r="D32" s="16"/>
      <c r="E32" s="34">
        <f>E19/E18</f>
        <v>-3.4790697674418603</v>
      </c>
      <c r="F32" s="35"/>
      <c r="G32" s="34">
        <f>G19/G18</f>
        <v>-2.6477732793522266</v>
      </c>
      <c r="H32" s="36">
        <f>E32-G32</f>
        <v>-0.8312964880896336</v>
      </c>
      <c r="I32" s="621">
        <f>H32/G32</f>
        <v>0.31396060024180356</v>
      </c>
    </row>
    <row r="33" spans="2:9" ht="12.75" hidden="1">
      <c r="B33" s="38"/>
      <c r="C33" s="42" t="s">
        <v>180</v>
      </c>
      <c r="D33" s="43"/>
      <c r="E33" s="39"/>
      <c r="F33" s="35"/>
      <c r="G33" s="39"/>
      <c r="H33" s="35"/>
      <c r="I33" s="623"/>
    </row>
    <row r="34" spans="2:9" ht="12.75" hidden="1">
      <c r="B34" s="33">
        <v>7</v>
      </c>
      <c r="C34" s="15" t="s">
        <v>181</v>
      </c>
      <c r="D34" s="16"/>
      <c r="E34" s="34">
        <f>E6/E16</f>
        <v>1.0289156626506024</v>
      </c>
      <c r="F34" s="35"/>
      <c r="G34" s="34" t="e">
        <f>G6/G16</f>
        <v>#DIV/0!</v>
      </c>
      <c r="H34" s="36" t="e">
        <f>E34-G34</f>
        <v>#DIV/0!</v>
      </c>
      <c r="I34" s="621" t="e">
        <f>H34/G34</f>
        <v>#DIV/0!</v>
      </c>
    </row>
    <row r="35" spans="2:9" ht="12.75" hidden="1">
      <c r="B35" s="38">
        <v>8</v>
      </c>
      <c r="C35" s="15" t="s">
        <v>182</v>
      </c>
      <c r="D35" s="16"/>
      <c r="E35" s="390">
        <f>(E6-E7-E8)/E16</f>
        <v>0.06506024096385542</v>
      </c>
      <c r="F35" s="35"/>
      <c r="G35" s="39" t="e">
        <f>(G6-G7-G8)/G16</f>
        <v>#DIV/0!</v>
      </c>
      <c r="H35" s="35" t="e">
        <f>E35-G35</f>
        <v>#DIV/0!</v>
      </c>
      <c r="I35" s="622" t="e">
        <f>H35/G35</f>
        <v>#DIV/0!</v>
      </c>
    </row>
    <row r="36" spans="2:9" ht="12.75" hidden="1">
      <c r="B36" s="33">
        <v>9</v>
      </c>
      <c r="C36" s="15" t="s">
        <v>183</v>
      </c>
      <c r="D36" s="16"/>
      <c r="E36" s="34">
        <f>(E10+E11)/E16</f>
        <v>0.004819277108433735</v>
      </c>
      <c r="F36" s="35"/>
      <c r="G36" s="34" t="e">
        <f>(G10+G11)/G16</f>
        <v>#DIV/0!</v>
      </c>
      <c r="H36" s="36" t="e">
        <f>E36-G36</f>
        <v>#DIV/0!</v>
      </c>
      <c r="I36" s="621" t="e">
        <f>H36/G36</f>
        <v>#DIV/0!</v>
      </c>
    </row>
    <row r="37" spans="2:9" ht="12.75" hidden="1">
      <c r="B37" s="33">
        <v>10</v>
      </c>
      <c r="C37" s="15" t="s">
        <v>184</v>
      </c>
      <c r="D37" s="16"/>
      <c r="E37" s="34">
        <f>E11/E16</f>
        <v>0.004819277108433735</v>
      </c>
      <c r="F37" s="35"/>
      <c r="G37" s="34" t="e">
        <f>G11/G16</f>
        <v>#DIV/0!</v>
      </c>
      <c r="H37" s="36" t="e">
        <f>E37-G37</f>
        <v>#DIV/0!</v>
      </c>
      <c r="I37" s="621" t="e">
        <f>H37/G37</f>
        <v>#DIV/0!</v>
      </c>
    </row>
    <row r="38" spans="2:9" ht="12.75">
      <c r="B38" s="38"/>
      <c r="C38" s="42" t="s">
        <v>185</v>
      </c>
      <c r="D38" s="43"/>
      <c r="E38" s="39"/>
      <c r="F38" s="35"/>
      <c r="G38" s="39"/>
      <c r="H38" s="35"/>
      <c r="I38" s="623"/>
    </row>
    <row r="39" spans="2:9" ht="12.75">
      <c r="B39" s="33">
        <v>7</v>
      </c>
      <c r="C39" s="15" t="s">
        <v>186</v>
      </c>
      <c r="D39" s="16"/>
      <c r="E39" s="34">
        <f>E17/E13</f>
        <v>0.5285412262156448</v>
      </c>
      <c r="F39" s="35"/>
      <c r="G39" s="34">
        <f>G17/G13</f>
        <v>0.637651384083045</v>
      </c>
      <c r="H39" s="36">
        <f>E39-G39</f>
        <v>-0.10911015786740019</v>
      </c>
      <c r="I39" s="621">
        <f>H39/G39</f>
        <v>-0.17111255552954333</v>
      </c>
    </row>
    <row r="40" spans="2:9" ht="12.75">
      <c r="B40" s="38"/>
      <c r="C40" s="42" t="s">
        <v>303</v>
      </c>
      <c r="D40" s="43"/>
      <c r="E40" s="39"/>
      <c r="F40" s="35"/>
      <c r="G40" s="39"/>
      <c r="H40" s="35"/>
      <c r="I40" s="623"/>
    </row>
    <row r="41" spans="2:9" ht="12.75">
      <c r="B41" s="33">
        <v>8</v>
      </c>
      <c r="C41" s="15" t="s">
        <v>305</v>
      </c>
      <c r="D41" s="16"/>
      <c r="E41" s="34">
        <f>E8/E18*365</f>
        <v>679.0697674418604</v>
      </c>
      <c r="F41" s="35"/>
      <c r="G41" s="34">
        <f>G8/G18*365</f>
        <v>4.433198380566802</v>
      </c>
      <c r="H41" s="391">
        <f>E41-G41</f>
        <v>674.6365690612937</v>
      </c>
      <c r="I41" s="621">
        <f>H41/G41</f>
        <v>152.1782945736434</v>
      </c>
    </row>
    <row r="42" spans="2:9" ht="12.75">
      <c r="B42" s="33">
        <v>9</v>
      </c>
      <c r="C42" s="15" t="s">
        <v>304</v>
      </c>
      <c r="D42" s="16"/>
      <c r="E42" s="34">
        <f>E12/E18</f>
        <v>69.74883720930232</v>
      </c>
      <c r="F42" s="35"/>
      <c r="G42" s="34">
        <f>G12/G18</f>
        <v>60.21052631578947</v>
      </c>
      <c r="H42" s="36">
        <f>E42-G42</f>
        <v>9.53831089351285</v>
      </c>
      <c r="I42" s="621">
        <f>H42/G42</f>
        <v>0.1584160026020491</v>
      </c>
    </row>
    <row r="43" spans="2:9" ht="12.75">
      <c r="B43" s="33">
        <v>10</v>
      </c>
      <c r="C43" s="15" t="s">
        <v>306</v>
      </c>
      <c r="D43" s="43"/>
      <c r="E43" s="34">
        <f>E9/E18*365</f>
        <v>42.44186046511628</v>
      </c>
      <c r="F43" s="45"/>
      <c r="G43" s="34">
        <f>G9/G18*365</f>
        <v>73.88663967611336</v>
      </c>
      <c r="H43" s="36">
        <f>E43-G43</f>
        <v>-31.444779210997083</v>
      </c>
      <c r="I43" s="621">
        <f>H43/G43</f>
        <v>-0.4255813953488372</v>
      </c>
    </row>
    <row r="44" spans="2:9" ht="12.75" hidden="1">
      <c r="B44" s="38"/>
      <c r="C44" s="42" t="s">
        <v>468</v>
      </c>
      <c r="D44" s="43"/>
      <c r="E44" s="39"/>
      <c r="F44" s="35"/>
      <c r="G44" s="39"/>
      <c r="H44" s="35"/>
      <c r="I44" s="623"/>
    </row>
    <row r="45" spans="2:9" ht="12.75" hidden="1">
      <c r="B45" s="33">
        <v>11</v>
      </c>
      <c r="C45" s="15" t="s">
        <v>471</v>
      </c>
      <c r="D45" s="16"/>
      <c r="E45" s="34">
        <f>ОПР!F40</f>
        <v>1.948</v>
      </c>
      <c r="F45" s="35"/>
      <c r="G45" s="34">
        <f>ОПР!H40</f>
        <v>8.138</v>
      </c>
      <c r="H45" s="36">
        <f>E45-G45</f>
        <v>-6.1899999999999995</v>
      </c>
      <c r="I45" s="621">
        <f>H45/G45</f>
        <v>-0.7606291472106168</v>
      </c>
    </row>
    <row r="46" spans="2:9" ht="12.75" hidden="1">
      <c r="B46" s="33">
        <v>16</v>
      </c>
      <c r="C46" s="15" t="s">
        <v>472</v>
      </c>
      <c r="D46" s="16"/>
      <c r="E46" s="647" t="e">
        <f>E13*1000/' осн капитал'!E7</f>
        <v>#DIV/0!</v>
      </c>
      <c r="F46" s="35"/>
      <c r="G46" s="34" t="e">
        <f>G13*1000/' осн капитал'!G7</f>
        <v>#DIV/0!</v>
      </c>
      <c r="H46" s="36" t="e">
        <f>E46-G46</f>
        <v>#DIV/0!</v>
      </c>
      <c r="I46" s="621" t="e">
        <f>H46/G46</f>
        <v>#DIV/0!</v>
      </c>
    </row>
    <row r="47" spans="2:9" ht="12.75" hidden="1">
      <c r="B47" s="33">
        <v>17</v>
      </c>
      <c r="C47" s="15" t="s">
        <v>473</v>
      </c>
      <c r="D47" s="16"/>
      <c r="E47" s="34" t="e">
        <f>E18*1000/' осн капитал'!E7</f>
        <v>#DIV/0!</v>
      </c>
      <c r="F47" s="35"/>
      <c r="G47" s="34" t="e">
        <f>G18*1000/' осн капитал'!G7</f>
        <v>#DIV/0!</v>
      </c>
      <c r="H47" s="36" t="e">
        <f>E47-G47</f>
        <v>#DIV/0!</v>
      </c>
      <c r="I47" s="621" t="e">
        <f>H47/G47</f>
        <v>#DIV/0!</v>
      </c>
    </row>
  </sheetData>
  <sheetProtection/>
  <mergeCells count="6">
    <mergeCell ref="B1:I1"/>
    <mergeCell ref="B23:B24"/>
    <mergeCell ref="H23:I23"/>
    <mergeCell ref="B21:I21"/>
    <mergeCell ref="H3:I3"/>
    <mergeCell ref="B3:B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IV87"/>
  <sheetViews>
    <sheetView zoomScale="85" zoomScaleNormal="85" zoomScalePageLayoutView="0" workbookViewId="0" topLeftCell="A34">
      <selection activeCell="C62" sqref="C62"/>
    </sheetView>
  </sheetViews>
  <sheetFormatPr defaultColWidth="9.140625" defaultRowHeight="12.75"/>
  <cols>
    <col min="1" max="1" width="55.7109375" style="229" customWidth="1"/>
    <col min="2" max="2" width="1.7109375" style="229" customWidth="1"/>
    <col min="3" max="3" width="11.140625" style="281" customWidth="1"/>
    <col min="4" max="4" width="1.7109375" style="282" customWidth="1"/>
    <col min="5" max="5" width="15.57421875" style="279" customWidth="1"/>
    <col min="6" max="6" width="1.7109375" style="280" customWidth="1"/>
    <col min="7" max="7" width="11.28125" style="279" customWidth="1"/>
    <col min="8" max="8" width="3.00390625" style="229" customWidth="1"/>
    <col min="9" max="9" width="11.00390625" style="229" customWidth="1"/>
    <col min="10" max="10" width="14.57421875" style="229" customWidth="1"/>
    <col min="11" max="11" width="3.57421875" style="229" customWidth="1"/>
    <col min="12" max="12" width="19.00390625" style="229" customWidth="1"/>
    <col min="13" max="16384" width="9.140625" style="229" customWidth="1"/>
  </cols>
  <sheetData>
    <row r="1" spans="3:256" s="243" customFormat="1" ht="14.25">
      <c r="C1" s="251"/>
      <c r="D1" s="252"/>
      <c r="E1" s="247"/>
      <c r="F1" s="248"/>
      <c r="G1" s="247"/>
      <c r="I1" s="229"/>
      <c r="J1" s="229"/>
      <c r="K1" s="229"/>
      <c r="L1" s="229"/>
      <c r="M1" s="229"/>
      <c r="N1" s="229"/>
      <c r="O1" s="229"/>
      <c r="P1" s="229"/>
      <c r="Q1" s="229"/>
      <c r="R1" s="229"/>
      <c r="S1" s="229"/>
      <c r="T1" s="229"/>
      <c r="U1" s="229"/>
      <c r="V1" s="229"/>
      <c r="W1" s="229"/>
      <c r="X1" s="229"/>
      <c r="Y1" s="229"/>
      <c r="Z1" s="229"/>
      <c r="AA1" s="229"/>
      <c r="AB1" s="229"/>
      <c r="AC1" s="229"/>
      <c r="AD1" s="229"/>
      <c r="AE1" s="229"/>
      <c r="AF1" s="229"/>
      <c r="AG1" s="229"/>
      <c r="AH1" s="229"/>
      <c r="AI1" s="229"/>
      <c r="AJ1" s="229"/>
      <c r="AK1" s="229"/>
      <c r="AL1" s="229"/>
      <c r="AM1" s="229"/>
      <c r="AN1" s="229"/>
      <c r="AO1" s="229"/>
      <c r="AP1" s="229"/>
      <c r="AQ1" s="229"/>
      <c r="AR1" s="229"/>
      <c r="AS1" s="229"/>
      <c r="AT1" s="229"/>
      <c r="AU1" s="229"/>
      <c r="AV1" s="229"/>
      <c r="AW1" s="229"/>
      <c r="AX1" s="229"/>
      <c r="AY1" s="229"/>
      <c r="AZ1" s="229"/>
      <c r="BA1" s="229"/>
      <c r="BB1" s="229"/>
      <c r="BC1" s="229"/>
      <c r="BD1" s="229"/>
      <c r="BE1" s="229"/>
      <c r="BF1" s="229"/>
      <c r="BG1" s="229"/>
      <c r="BH1" s="229"/>
      <c r="BI1" s="229"/>
      <c r="BJ1" s="229"/>
      <c r="BK1" s="229"/>
      <c r="BL1" s="229"/>
      <c r="BM1" s="229"/>
      <c r="BN1" s="229"/>
      <c r="BO1" s="229"/>
      <c r="BP1" s="229"/>
      <c r="BQ1" s="229"/>
      <c r="BR1" s="229"/>
      <c r="BS1" s="229"/>
      <c r="BT1" s="229"/>
      <c r="BU1" s="229"/>
      <c r="BV1" s="229"/>
      <c r="BW1" s="229"/>
      <c r="BX1" s="229"/>
      <c r="BY1" s="229"/>
      <c r="BZ1" s="229"/>
      <c r="CA1" s="229"/>
      <c r="CB1" s="229"/>
      <c r="CC1" s="229"/>
      <c r="CD1" s="229"/>
      <c r="CE1" s="229"/>
      <c r="CF1" s="229"/>
      <c r="CG1" s="229"/>
      <c r="CH1" s="229"/>
      <c r="CI1" s="229"/>
      <c r="CJ1" s="229"/>
      <c r="CK1" s="229"/>
      <c r="CL1" s="229"/>
      <c r="CM1" s="229"/>
      <c r="CN1" s="229"/>
      <c r="CO1" s="229"/>
      <c r="CP1" s="229"/>
      <c r="CQ1" s="229"/>
      <c r="CR1" s="229"/>
      <c r="CS1" s="229"/>
      <c r="CT1" s="229"/>
      <c r="CU1" s="229"/>
      <c r="CV1" s="229"/>
      <c r="CW1" s="229"/>
      <c r="CX1" s="229"/>
      <c r="CY1" s="229"/>
      <c r="CZ1" s="229"/>
      <c r="DA1" s="229"/>
      <c r="DB1" s="229"/>
      <c r="DC1" s="229"/>
      <c r="DD1" s="229"/>
      <c r="DE1" s="229"/>
      <c r="DF1" s="229"/>
      <c r="DG1" s="229"/>
      <c r="DH1" s="229"/>
      <c r="DI1" s="229"/>
      <c r="DJ1" s="229"/>
      <c r="DK1" s="229"/>
      <c r="DL1" s="229"/>
      <c r="DM1" s="229"/>
      <c r="DN1" s="229"/>
      <c r="DO1" s="229"/>
      <c r="DP1" s="229"/>
      <c r="DQ1" s="229"/>
      <c r="DR1" s="229"/>
      <c r="DS1" s="229"/>
      <c r="DT1" s="229"/>
      <c r="DU1" s="229"/>
      <c r="DV1" s="229"/>
      <c r="DW1" s="229"/>
      <c r="DX1" s="229"/>
      <c r="DY1" s="229"/>
      <c r="DZ1" s="229"/>
      <c r="EA1" s="229"/>
      <c r="EB1" s="229"/>
      <c r="EC1" s="229"/>
      <c r="ED1" s="229"/>
      <c r="EE1" s="229"/>
      <c r="EF1" s="229"/>
      <c r="EG1" s="229"/>
      <c r="EH1" s="229"/>
      <c r="EI1" s="229"/>
      <c r="EJ1" s="229"/>
      <c r="EK1" s="229"/>
      <c r="EL1" s="229"/>
      <c r="EM1" s="229"/>
      <c r="EN1" s="229"/>
      <c r="EO1" s="229"/>
      <c r="EP1" s="229"/>
      <c r="EQ1" s="229"/>
      <c r="ER1" s="229"/>
      <c r="ES1" s="229"/>
      <c r="ET1" s="229"/>
      <c r="EU1" s="229"/>
      <c r="EV1" s="229"/>
      <c r="EW1" s="229"/>
      <c r="EX1" s="229"/>
      <c r="EY1" s="229"/>
      <c r="EZ1" s="229"/>
      <c r="FA1" s="229"/>
      <c r="FB1" s="229"/>
      <c r="FC1" s="229"/>
      <c r="FD1" s="229"/>
      <c r="FE1" s="229"/>
      <c r="FF1" s="229"/>
      <c r="FG1" s="229"/>
      <c r="FH1" s="229"/>
      <c r="FI1" s="229"/>
      <c r="FJ1" s="229"/>
      <c r="FK1" s="229"/>
      <c r="FL1" s="229"/>
      <c r="FM1" s="229"/>
      <c r="FN1" s="229"/>
      <c r="FO1" s="229"/>
      <c r="FP1" s="229"/>
      <c r="FQ1" s="229"/>
      <c r="FR1" s="229"/>
      <c r="FS1" s="229"/>
      <c r="FT1" s="229"/>
      <c r="FU1" s="229"/>
      <c r="FV1" s="229"/>
      <c r="FW1" s="229"/>
      <c r="FX1" s="229"/>
      <c r="FY1" s="229"/>
      <c r="FZ1" s="229"/>
      <c r="GA1" s="229"/>
      <c r="GB1" s="229"/>
      <c r="GC1" s="229"/>
      <c r="GD1" s="229"/>
      <c r="GE1" s="229"/>
      <c r="GF1" s="229"/>
      <c r="GG1" s="229"/>
      <c r="GH1" s="229"/>
      <c r="GI1" s="229"/>
      <c r="GJ1" s="229"/>
      <c r="GK1" s="229"/>
      <c r="GL1" s="229"/>
      <c r="GM1" s="229"/>
      <c r="GN1" s="229"/>
      <c r="GO1" s="229"/>
      <c r="GP1" s="229"/>
      <c r="GQ1" s="229"/>
      <c r="GR1" s="229"/>
      <c r="GS1" s="229"/>
      <c r="GT1" s="229"/>
      <c r="GU1" s="229"/>
      <c r="GV1" s="229"/>
      <c r="GW1" s="229"/>
      <c r="GX1" s="229"/>
      <c r="GY1" s="229"/>
      <c r="GZ1" s="229"/>
      <c r="HA1" s="229"/>
      <c r="HB1" s="229"/>
      <c r="HC1" s="229"/>
      <c r="HD1" s="229"/>
      <c r="HE1" s="229"/>
      <c r="HF1" s="229"/>
      <c r="HG1" s="229"/>
      <c r="HH1" s="229"/>
      <c r="HI1" s="229"/>
      <c r="HJ1" s="229"/>
      <c r="HK1" s="229"/>
      <c r="HL1" s="229"/>
      <c r="HM1" s="229"/>
      <c r="HN1" s="229"/>
      <c r="HO1" s="229"/>
      <c r="HP1" s="229"/>
      <c r="HQ1" s="229"/>
      <c r="HR1" s="229"/>
      <c r="HS1" s="229"/>
      <c r="HT1" s="229"/>
      <c r="HU1" s="229"/>
      <c r="HV1" s="229"/>
      <c r="HW1" s="229"/>
      <c r="HX1" s="229"/>
      <c r="HY1" s="229"/>
      <c r="HZ1" s="229"/>
      <c r="IA1" s="229"/>
      <c r="IB1" s="229"/>
      <c r="IC1" s="229"/>
      <c r="ID1" s="229"/>
      <c r="IE1" s="229"/>
      <c r="IF1" s="229"/>
      <c r="IG1" s="229"/>
      <c r="IH1" s="229"/>
      <c r="II1" s="229"/>
      <c r="IJ1" s="229"/>
      <c r="IK1" s="229"/>
      <c r="IL1" s="229"/>
      <c r="IM1" s="229"/>
      <c r="IN1" s="229"/>
      <c r="IO1" s="229"/>
      <c r="IP1" s="229"/>
      <c r="IQ1" s="229"/>
      <c r="IR1" s="229"/>
      <c r="IS1" s="229"/>
      <c r="IT1" s="229"/>
      <c r="IU1" s="229"/>
      <c r="IV1" s="229"/>
    </row>
    <row r="2" spans="1:8" ht="20.25">
      <c r="A2" s="698" t="str">
        <f>'Всеобхватен доход'!A1:F1</f>
        <v>" ДУПНИЦА - ТАБАК " АД</v>
      </c>
      <c r="B2" s="698"/>
      <c r="C2" s="698"/>
      <c r="D2" s="698"/>
      <c r="E2" s="698"/>
      <c r="F2" s="698"/>
      <c r="G2" s="698"/>
      <c r="H2" s="243"/>
    </row>
    <row r="3" spans="1:8" s="230" customFormat="1" ht="20.25">
      <c r="A3" s="673" t="s">
        <v>382</v>
      </c>
      <c r="B3" s="673"/>
      <c r="C3" s="673"/>
      <c r="D3" s="673"/>
      <c r="E3" s="371">
        <f>'Всеобхватен доход'!D2</f>
        <v>40908</v>
      </c>
      <c r="F3" s="370"/>
      <c r="G3" s="370"/>
      <c r="H3" s="243"/>
    </row>
    <row r="4" spans="1:8" ht="15" customHeight="1">
      <c r="A4" s="699" t="s">
        <v>456</v>
      </c>
      <c r="B4" s="699"/>
      <c r="C4" s="699"/>
      <c r="D4" s="699"/>
      <c r="E4" s="699"/>
      <c r="F4" s="699"/>
      <c r="G4" s="233"/>
      <c r="H4" s="228"/>
    </row>
    <row r="5" spans="1:8" s="241" customFormat="1" ht="15">
      <c r="A5" s="235"/>
      <c r="B5" s="235"/>
      <c r="C5" s="236"/>
      <c r="D5" s="237"/>
      <c r="E5" s="238"/>
      <c r="F5" s="239"/>
      <c r="G5" s="240"/>
      <c r="H5" s="235"/>
    </row>
    <row r="6" spans="1:8" ht="18" customHeight="1">
      <c r="A6" s="260" t="s">
        <v>4</v>
      </c>
      <c r="B6" s="242"/>
      <c r="C6" s="362" t="s">
        <v>252</v>
      </c>
      <c r="D6" s="237"/>
      <c r="E6" s="368" t="str">
        <f>'Всеобхватен доход'!D5</f>
        <v>2011 г.</v>
      </c>
      <c r="F6" s="367"/>
      <c r="G6" s="369" t="str">
        <f>'Всеобхватен доход'!F5</f>
        <v>2010 г.</v>
      </c>
      <c r="H6" s="243"/>
    </row>
    <row r="7" spans="1:8" ht="16.5" customHeight="1">
      <c r="A7" s="245" t="s">
        <v>193</v>
      </c>
      <c r="B7" s="244"/>
      <c r="C7" s="232"/>
      <c r="D7" s="231"/>
      <c r="E7" s="240"/>
      <c r="F7" s="239"/>
      <c r="G7" s="240"/>
      <c r="H7" s="243"/>
    </row>
    <row r="8" spans="1:8" ht="15.75" customHeight="1">
      <c r="A8" s="249" t="s">
        <v>262</v>
      </c>
      <c r="B8" s="250"/>
      <c r="C8" s="399">
        <f>ДМА!B2</f>
        <v>11</v>
      </c>
      <c r="D8" s="252"/>
      <c r="E8" s="247">
        <v>8526</v>
      </c>
      <c r="F8" s="248"/>
      <c r="G8" s="247">
        <v>8768</v>
      </c>
      <c r="H8" s="243"/>
    </row>
    <row r="9" spans="1:8" ht="15.75" customHeight="1">
      <c r="A9" s="249" t="s">
        <v>31</v>
      </c>
      <c r="B9" s="250"/>
      <c r="C9" s="399">
        <f>'И имоти'!B2</f>
        <v>12</v>
      </c>
      <c r="D9" s="252"/>
      <c r="E9" s="247">
        <v>6016</v>
      </c>
      <c r="F9" s="248"/>
      <c r="G9" s="247">
        <v>6016</v>
      </c>
      <c r="H9" s="243"/>
    </row>
    <row r="10" spans="1:8" ht="14.25" hidden="1">
      <c r="A10" s="249" t="s">
        <v>414</v>
      </c>
      <c r="B10" s="250"/>
      <c r="C10" s="399">
        <f>ДНА!B2</f>
        <v>13</v>
      </c>
      <c r="D10" s="252"/>
      <c r="E10" s="247">
        <v>0</v>
      </c>
      <c r="F10" s="248"/>
      <c r="G10" s="247">
        <v>0</v>
      </c>
      <c r="H10" s="243"/>
    </row>
    <row r="11" spans="1:8" ht="14.25" hidden="1">
      <c r="A11" s="249" t="s">
        <v>117</v>
      </c>
      <c r="B11" s="250"/>
      <c r="C11" s="399">
        <f>Инвестиции!B2</f>
        <v>23</v>
      </c>
      <c r="D11" s="252"/>
      <c r="E11" s="247">
        <v>0</v>
      </c>
      <c r="F11" s="248"/>
      <c r="G11" s="247">
        <v>0</v>
      </c>
      <c r="H11" s="243"/>
    </row>
    <row r="12" spans="1:8" ht="14.25" hidden="1">
      <c r="A12" s="249" t="s">
        <v>118</v>
      </c>
      <c r="B12" s="250"/>
      <c r="C12" s="399">
        <f>C11</f>
        <v>23</v>
      </c>
      <c r="D12" s="252"/>
      <c r="E12" s="247">
        <v>0</v>
      </c>
      <c r="F12" s="248"/>
      <c r="G12" s="247">
        <v>0</v>
      </c>
      <c r="H12" s="243"/>
    </row>
    <row r="13" spans="1:8" ht="14.25" hidden="1">
      <c r="A13" s="249" t="s">
        <v>426</v>
      </c>
      <c r="B13" s="250"/>
      <c r="C13" s="399">
        <f>'фин активи и пасиви'!B2</f>
        <v>22</v>
      </c>
      <c r="D13" s="252"/>
      <c r="E13" s="247">
        <v>0</v>
      </c>
      <c r="F13" s="248"/>
      <c r="G13" s="247">
        <v>0</v>
      </c>
      <c r="H13" s="243"/>
    </row>
    <row r="14" spans="1:8" ht="14.25" hidden="1">
      <c r="A14" s="249" t="s">
        <v>189</v>
      </c>
      <c r="B14" s="250"/>
      <c r="C14" s="399">
        <f>вземания!B2</f>
        <v>14</v>
      </c>
      <c r="D14" s="252"/>
      <c r="E14" s="247">
        <v>0</v>
      </c>
      <c r="F14" s="248"/>
      <c r="G14" s="247">
        <v>0</v>
      </c>
      <c r="H14" s="243"/>
    </row>
    <row r="15" spans="1:8" ht="15" customHeight="1">
      <c r="A15" s="249" t="s">
        <v>30</v>
      </c>
      <c r="B15" s="249"/>
      <c r="C15" s="444">
        <f>ОПР!D34</f>
        <v>10</v>
      </c>
      <c r="D15" s="252"/>
      <c r="E15" s="247">
        <v>27</v>
      </c>
      <c r="F15" s="248"/>
      <c r="G15" s="247">
        <v>27</v>
      </c>
      <c r="H15" s="243"/>
    </row>
    <row r="16" spans="1:8" ht="15.75">
      <c r="A16" s="242" t="s">
        <v>188</v>
      </c>
      <c r="B16" s="254"/>
      <c r="C16" s="255"/>
      <c r="D16" s="5"/>
      <c r="E16" s="256">
        <f>SUM(E8:E15)</f>
        <v>14569</v>
      </c>
      <c r="F16" s="248"/>
      <c r="G16" s="256">
        <f>SUM(G8:G15)</f>
        <v>14811</v>
      </c>
      <c r="H16" s="243"/>
    </row>
    <row r="17" spans="1:8" ht="9" customHeight="1">
      <c r="A17" s="242"/>
      <c r="B17" s="242"/>
      <c r="C17" s="246"/>
      <c r="D17" s="5"/>
      <c r="E17" s="257"/>
      <c r="F17" s="258"/>
      <c r="G17" s="257"/>
      <c r="H17" s="243"/>
    </row>
    <row r="18" spans="1:8" ht="16.5" customHeight="1">
      <c r="A18" s="242" t="s">
        <v>26</v>
      </c>
      <c r="B18" s="242"/>
      <c r="C18" s="246"/>
      <c r="D18" s="5"/>
      <c r="E18" s="257"/>
      <c r="F18" s="258"/>
      <c r="G18" s="257"/>
      <c r="H18" s="243"/>
    </row>
    <row r="19" spans="1:8" ht="14.25">
      <c r="A19" s="249" t="s">
        <v>14</v>
      </c>
      <c r="B19" s="250"/>
      <c r="C19" s="399">
        <f>'Мат запаси'!B2</f>
        <v>15</v>
      </c>
      <c r="D19" s="252"/>
      <c r="E19" s="247">
        <v>400</v>
      </c>
      <c r="F19" s="248"/>
      <c r="G19" s="247">
        <v>3</v>
      </c>
      <c r="H19" s="243"/>
    </row>
    <row r="20" spans="1:8" ht="14.25">
      <c r="A20" s="249" t="s">
        <v>190</v>
      </c>
      <c r="B20" s="250"/>
      <c r="C20" s="399">
        <f>вземания!B2</f>
        <v>14</v>
      </c>
      <c r="D20" s="252"/>
      <c r="E20" s="247">
        <v>25</v>
      </c>
      <c r="F20" s="248"/>
      <c r="G20" s="247">
        <v>50</v>
      </c>
      <c r="H20" s="243"/>
    </row>
    <row r="21" spans="1:8" ht="15.75" customHeight="1">
      <c r="A21" s="249" t="s">
        <v>429</v>
      </c>
      <c r="B21" s="250"/>
      <c r="C21" s="399">
        <f>C13</f>
        <v>22</v>
      </c>
      <c r="D21" s="252"/>
      <c r="E21" s="247">
        <v>187</v>
      </c>
      <c r="F21" s="248"/>
      <c r="G21" s="247">
        <v>273</v>
      </c>
      <c r="H21" s="243"/>
    </row>
    <row r="22" spans="1:8" ht="14.25">
      <c r="A22" s="249" t="s">
        <v>325</v>
      </c>
      <c r="B22" s="250"/>
      <c r="C22" s="399">
        <f>Пари!B2</f>
        <v>16</v>
      </c>
      <c r="D22" s="252"/>
      <c r="E22" s="247">
        <v>2</v>
      </c>
      <c r="F22" s="248"/>
      <c r="G22" s="247">
        <v>8</v>
      </c>
      <c r="H22" s="243"/>
    </row>
    <row r="23" spans="1:8" ht="16.5" customHeight="1">
      <c r="A23" s="242" t="s">
        <v>187</v>
      </c>
      <c r="B23" s="254"/>
      <c r="C23" s="255"/>
      <c r="D23" s="5"/>
      <c r="E23" s="256">
        <f>SUM(E19:E22)</f>
        <v>614</v>
      </c>
      <c r="F23" s="248"/>
      <c r="G23" s="256">
        <f>SUM(G19:G22)</f>
        <v>334</v>
      </c>
      <c r="H23" s="243"/>
    </row>
    <row r="24" spans="1:8" ht="28.5" hidden="1">
      <c r="A24" s="259" t="s">
        <v>265</v>
      </c>
      <c r="B24" s="254"/>
      <c r="C24" s="399">
        <f>'Активи и пасиви за продажба'!B2</f>
        <v>21</v>
      </c>
      <c r="D24" s="5"/>
      <c r="E24" s="253"/>
      <c r="F24" s="248"/>
      <c r="G24" s="253">
        <v>0</v>
      </c>
      <c r="H24" s="243"/>
    </row>
    <row r="25" spans="1:8" ht="16.5" customHeight="1" thickBot="1">
      <c r="A25" s="260" t="s">
        <v>377</v>
      </c>
      <c r="B25" s="242"/>
      <c r="C25" s="261"/>
      <c r="D25" s="5"/>
      <c r="E25" s="262">
        <f>E16+E23+E24</f>
        <v>15183</v>
      </c>
      <c r="F25" s="258"/>
      <c r="G25" s="262">
        <f>G16+G23+G24</f>
        <v>15145</v>
      </c>
      <c r="H25" s="243"/>
    </row>
    <row r="26" spans="1:8" ht="16.5" customHeight="1" thickTop="1">
      <c r="A26" s="260"/>
      <c r="B26" s="242"/>
      <c r="C26" s="261"/>
      <c r="D26" s="5"/>
      <c r="E26" s="257"/>
      <c r="F26" s="258"/>
      <c r="G26" s="257"/>
      <c r="H26" s="243"/>
    </row>
    <row r="27" spans="1:8" ht="15" customHeight="1">
      <c r="A27" s="260" t="s">
        <v>379</v>
      </c>
      <c r="B27" s="242"/>
      <c r="C27" s="263"/>
      <c r="D27" s="5"/>
      <c r="E27" s="257"/>
      <c r="F27" s="258"/>
      <c r="G27" s="257"/>
      <c r="H27" s="243"/>
    </row>
    <row r="28" spans="1:8" ht="15">
      <c r="A28" s="259" t="s">
        <v>16</v>
      </c>
      <c r="B28" s="242"/>
      <c r="C28" s="451">
        <f>' осн капитал'!B2</f>
        <v>17</v>
      </c>
      <c r="D28" s="5"/>
      <c r="E28" s="233">
        <v>536</v>
      </c>
      <c r="F28" s="258"/>
      <c r="G28" s="233">
        <v>536</v>
      </c>
      <c r="H28" s="243"/>
    </row>
    <row r="29" spans="1:8" ht="15" hidden="1">
      <c r="A29" s="249" t="s">
        <v>42</v>
      </c>
      <c r="B29" s="242"/>
      <c r="C29" s="264"/>
      <c r="D29" s="5"/>
      <c r="E29" s="233">
        <v>0</v>
      </c>
      <c r="F29" s="258"/>
      <c r="G29" s="233">
        <v>0</v>
      </c>
      <c r="H29" s="243"/>
    </row>
    <row r="30" spans="1:8" ht="15" hidden="1">
      <c r="A30" s="249" t="s">
        <v>43</v>
      </c>
      <c r="B30" s="242"/>
      <c r="C30" s="264"/>
      <c r="D30" s="5"/>
      <c r="E30" s="233">
        <v>0</v>
      </c>
      <c r="F30" s="258"/>
      <c r="G30" s="233">
        <v>0</v>
      </c>
      <c r="H30" s="243"/>
    </row>
    <row r="31" spans="1:8" ht="15" customHeight="1">
      <c r="A31" s="249" t="s">
        <v>21</v>
      </c>
      <c r="B31" s="242"/>
      <c r="C31" s="251"/>
      <c r="D31" s="252"/>
      <c r="E31" s="247">
        <v>8617</v>
      </c>
      <c r="F31" s="248"/>
      <c r="G31" s="247">
        <v>8617</v>
      </c>
      <c r="H31" s="243"/>
    </row>
    <row r="32" spans="1:8" ht="15" hidden="1">
      <c r="A32" s="249" t="s">
        <v>5</v>
      </c>
      <c r="B32" s="242"/>
      <c r="C32" s="251"/>
      <c r="D32" s="252"/>
      <c r="E32" s="233">
        <v>0</v>
      </c>
      <c r="F32" s="258"/>
      <c r="G32" s="233">
        <v>0</v>
      </c>
      <c r="H32" s="243"/>
    </row>
    <row r="33" spans="1:9" ht="14.25">
      <c r="A33" s="265" t="s">
        <v>109</v>
      </c>
      <c r="B33" s="265"/>
      <c r="C33" s="251"/>
      <c r="D33" s="252"/>
      <c r="E33" s="233">
        <v>764</v>
      </c>
      <c r="F33" s="234"/>
      <c r="G33" s="233">
        <v>58</v>
      </c>
      <c r="H33" s="243" t="s">
        <v>24</v>
      </c>
      <c r="I33" s="266"/>
    </row>
    <row r="34" spans="1:8" ht="14.25">
      <c r="A34" s="249" t="s">
        <v>342</v>
      </c>
      <c r="B34" s="249"/>
      <c r="C34" s="251"/>
      <c r="D34" s="252"/>
      <c r="E34" s="233">
        <v>16</v>
      </c>
      <c r="F34" s="234"/>
      <c r="G34" s="233">
        <v>37</v>
      </c>
      <c r="H34" s="243"/>
    </row>
    <row r="35" spans="1:9" ht="16.5" customHeight="1">
      <c r="A35" s="260" t="s">
        <v>378</v>
      </c>
      <c r="B35" s="242"/>
      <c r="C35" s="261"/>
      <c r="D35" s="5"/>
      <c r="E35" s="267">
        <f>SUM(E28:E34)</f>
        <v>9933</v>
      </c>
      <c r="F35" s="258"/>
      <c r="G35" s="267">
        <f>SUM(G28:G34)</f>
        <v>9248</v>
      </c>
      <c r="H35" s="243"/>
      <c r="I35" s="266"/>
    </row>
    <row r="36" spans="1:8" ht="9" customHeight="1">
      <c r="A36" s="249"/>
      <c r="B36" s="249"/>
      <c r="C36" s="251"/>
      <c r="D36" s="252"/>
      <c r="E36" s="257"/>
      <c r="F36" s="258"/>
      <c r="G36" s="257"/>
      <c r="H36" s="243"/>
    </row>
    <row r="37" spans="1:8" ht="21" customHeight="1">
      <c r="A37" s="260" t="s">
        <v>380</v>
      </c>
      <c r="B37" s="249"/>
      <c r="C37" s="251"/>
      <c r="D37" s="252"/>
      <c r="E37" s="257"/>
      <c r="F37" s="258"/>
      <c r="G37" s="257"/>
      <c r="H37" s="243"/>
    </row>
    <row r="38" spans="1:8" ht="15" customHeight="1">
      <c r="A38" s="261" t="s">
        <v>33</v>
      </c>
      <c r="B38" s="242"/>
      <c r="C38" s="261"/>
      <c r="D38" s="5"/>
      <c r="E38" s="257"/>
      <c r="F38" s="258"/>
      <c r="G38" s="257"/>
      <c r="H38" s="243"/>
    </row>
    <row r="39" spans="1:8" ht="14.25">
      <c r="A39" s="249" t="s">
        <v>403</v>
      </c>
      <c r="B39" s="249"/>
      <c r="C39" s="399">
        <f>'фин задълж'!B2</f>
        <v>19</v>
      </c>
      <c r="D39" s="252"/>
      <c r="E39" s="233">
        <v>405</v>
      </c>
      <c r="F39" s="234">
        <v>0</v>
      </c>
      <c r="G39" s="233">
        <v>806</v>
      </c>
      <c r="H39" s="243"/>
    </row>
    <row r="40" spans="1:8" ht="14.25">
      <c r="A40" s="249" t="s">
        <v>191</v>
      </c>
      <c r="B40" s="249"/>
      <c r="C40" s="399">
        <f>задължения!B2</f>
        <v>18</v>
      </c>
      <c r="D40" s="252"/>
      <c r="E40" s="233">
        <v>4322</v>
      </c>
      <c r="F40" s="234">
        <v>0</v>
      </c>
      <c r="G40" s="233">
        <v>4983</v>
      </c>
      <c r="H40" s="243"/>
    </row>
    <row r="41" spans="1:8" ht="14.25">
      <c r="A41" s="249" t="s">
        <v>44</v>
      </c>
      <c r="B41" s="249"/>
      <c r="C41" s="444">
        <f>C15</f>
        <v>10</v>
      </c>
      <c r="D41" s="252"/>
      <c r="E41" s="233">
        <v>108</v>
      </c>
      <c r="F41" s="234">
        <v>0</v>
      </c>
      <c r="G41" s="233">
        <v>108</v>
      </c>
      <c r="H41" s="243"/>
    </row>
    <row r="42" spans="1:8" ht="14.25" hidden="1">
      <c r="A42" s="249" t="s">
        <v>45</v>
      </c>
      <c r="B42" s="249"/>
      <c r="C42" s="399">
        <f>Провизии!B2</f>
        <v>20</v>
      </c>
      <c r="D42" s="252"/>
      <c r="E42" s="233"/>
      <c r="F42" s="234">
        <v>0</v>
      </c>
      <c r="G42" s="233"/>
      <c r="H42" s="243"/>
    </row>
    <row r="43" spans="1:8" ht="14.25" hidden="1">
      <c r="A43" s="249" t="s">
        <v>428</v>
      </c>
      <c r="B43" s="249"/>
      <c r="C43" s="399">
        <f>C21</f>
        <v>22</v>
      </c>
      <c r="D43" s="252"/>
      <c r="E43" s="233">
        <v>0</v>
      </c>
      <c r="F43" s="234">
        <v>0</v>
      </c>
      <c r="G43" s="233">
        <v>0</v>
      </c>
      <c r="H43" s="243"/>
    </row>
    <row r="44" spans="1:8" ht="15">
      <c r="A44" s="261" t="s">
        <v>263</v>
      </c>
      <c r="B44" s="242"/>
      <c r="C44" s="261"/>
      <c r="D44" s="5"/>
      <c r="E44" s="267">
        <f>SUM(E39:E43)</f>
        <v>4835</v>
      </c>
      <c r="F44" s="258"/>
      <c r="G44" s="267">
        <f>SUM(G39:G43)</f>
        <v>5897</v>
      </c>
      <c r="H44" s="243"/>
    </row>
    <row r="45" spans="1:8" ht="15">
      <c r="A45" s="242"/>
      <c r="B45" s="242"/>
      <c r="C45" s="251"/>
      <c r="D45" s="252"/>
      <c r="E45" s="253"/>
      <c r="F45" s="268"/>
      <c r="G45" s="253"/>
      <c r="H45" s="243"/>
    </row>
    <row r="46" spans="1:8" ht="15">
      <c r="A46" s="261" t="s">
        <v>34</v>
      </c>
      <c r="B46" s="242"/>
      <c r="C46" s="261"/>
      <c r="D46" s="5"/>
      <c r="E46" s="257"/>
      <c r="F46" s="258"/>
      <c r="G46" s="257"/>
      <c r="H46" s="243"/>
    </row>
    <row r="47" spans="1:8" ht="14.25" hidden="1">
      <c r="A47" s="249" t="s">
        <v>404</v>
      </c>
      <c r="B47" s="249"/>
      <c r="C47" s="399">
        <f>'фин задълж'!B2</f>
        <v>19</v>
      </c>
      <c r="D47" s="252"/>
      <c r="E47" s="233"/>
      <c r="F47" s="234"/>
      <c r="G47" s="233"/>
      <c r="H47" s="243"/>
    </row>
    <row r="48" spans="1:8" ht="14.25">
      <c r="A48" s="249" t="s">
        <v>192</v>
      </c>
      <c r="B48" s="249"/>
      <c r="C48" s="399">
        <f>C40</f>
        <v>18</v>
      </c>
      <c r="D48" s="252"/>
      <c r="E48" s="233">
        <v>415</v>
      </c>
      <c r="F48" s="234"/>
      <c r="G48" s="233"/>
      <c r="H48" s="243"/>
    </row>
    <row r="49" spans="1:8" ht="15" customHeight="1" hidden="1">
      <c r="A49" s="249" t="s">
        <v>430</v>
      </c>
      <c r="B49" s="249"/>
      <c r="C49" s="399">
        <f>C43</f>
        <v>22</v>
      </c>
      <c r="D49" s="252"/>
      <c r="E49" s="233">
        <v>0</v>
      </c>
      <c r="F49" s="234"/>
      <c r="G49" s="233">
        <v>0</v>
      </c>
      <c r="H49" s="243"/>
    </row>
    <row r="50" spans="1:8" ht="16.5" customHeight="1">
      <c r="A50" s="261" t="s">
        <v>264</v>
      </c>
      <c r="B50" s="242"/>
      <c r="C50" s="261"/>
      <c r="D50" s="5"/>
      <c r="E50" s="267">
        <f>SUM(E47:E49)</f>
        <v>415</v>
      </c>
      <c r="F50" s="258"/>
      <c r="G50" s="267">
        <f>SUM(G47:G49)</f>
        <v>0</v>
      </c>
      <c r="H50" s="243"/>
    </row>
    <row r="51" spans="1:12" ht="28.5" hidden="1">
      <c r="A51" s="259" t="s">
        <v>266</v>
      </c>
      <c r="B51" s="249"/>
      <c r="C51" s="399">
        <f>C24</f>
        <v>21</v>
      </c>
      <c r="D51" s="252"/>
      <c r="E51" s="269"/>
      <c r="F51" s="248"/>
      <c r="G51" s="269">
        <v>0</v>
      </c>
      <c r="H51" s="243"/>
      <c r="J51" s="672" t="s">
        <v>459</v>
      </c>
      <c r="K51" s="672"/>
      <c r="L51" s="672"/>
    </row>
    <row r="52" spans="1:12" ht="16.5" customHeight="1" thickBot="1">
      <c r="A52" s="261" t="s">
        <v>381</v>
      </c>
      <c r="B52" s="242"/>
      <c r="C52" s="261"/>
      <c r="D52" s="5"/>
      <c r="E52" s="262">
        <f>E35+E44+E50+E51</f>
        <v>15183</v>
      </c>
      <c r="F52" s="258"/>
      <c r="G52" s="262">
        <f>G35+G44+G50+G51</f>
        <v>15145</v>
      </c>
      <c r="H52" s="243"/>
      <c r="J52" s="547">
        <f>E25-E52</f>
        <v>0</v>
      </c>
      <c r="K52" s="546"/>
      <c r="L52" s="547">
        <f>G25-G52</f>
        <v>0</v>
      </c>
    </row>
    <row r="53" spans="1:8" ht="16.5" customHeight="1" thickTop="1">
      <c r="A53" s="261"/>
      <c r="B53" s="242"/>
      <c r="C53" s="261"/>
      <c r="D53" s="5"/>
      <c r="E53" s="257"/>
      <c r="F53" s="258"/>
      <c r="G53" s="257"/>
      <c r="H53" s="243"/>
    </row>
    <row r="54" spans="1:8" ht="15">
      <c r="A54" s="696" t="s">
        <v>366</v>
      </c>
      <c r="B54" s="696"/>
      <c r="C54" s="696"/>
      <c r="D54" s="252"/>
      <c r="E54" s="270" t="s">
        <v>366</v>
      </c>
      <c r="F54" s="248"/>
      <c r="G54" s="270" t="s">
        <v>366</v>
      </c>
      <c r="H54" s="243"/>
    </row>
    <row r="55" spans="1:8" ht="14.25">
      <c r="A55" s="695" t="s">
        <v>486</v>
      </c>
      <c r="B55" s="695"/>
      <c r="C55" s="695"/>
      <c r="D55" s="695"/>
      <c r="E55" s="695"/>
      <c r="F55" s="695"/>
      <c r="G55" s="695"/>
      <c r="H55" s="243"/>
    </row>
    <row r="56" spans="1:8" ht="15">
      <c r="A56" s="694" t="s">
        <v>366</v>
      </c>
      <c r="B56" s="694"/>
      <c r="C56" s="694"/>
      <c r="D56" s="271"/>
      <c r="E56" s="272" t="s">
        <v>366</v>
      </c>
      <c r="F56" s="273"/>
      <c r="G56" s="272" t="s">
        <v>366</v>
      </c>
      <c r="H56" s="243"/>
    </row>
    <row r="57" spans="1:8" ht="15">
      <c r="A57" s="193"/>
      <c r="B57" s="274"/>
      <c r="C57" s="251"/>
      <c r="D57" s="252"/>
      <c r="E57" s="247"/>
      <c r="F57" s="248"/>
      <c r="G57" s="247"/>
      <c r="H57" s="243"/>
    </row>
    <row r="58" spans="1:8" ht="15">
      <c r="A58" s="193" t="s">
        <v>236</v>
      </c>
      <c r="B58" s="198"/>
      <c r="C58" s="251"/>
      <c r="D58" s="252"/>
      <c r="E58" s="372"/>
      <c r="F58" s="268"/>
      <c r="G58" s="372"/>
      <c r="H58" s="243"/>
    </row>
    <row r="59" spans="1:8" ht="15">
      <c r="A59" s="194" t="s">
        <v>477</v>
      </c>
      <c r="B59" s="198"/>
      <c r="C59" s="251"/>
      <c r="D59" s="252"/>
      <c r="E59" s="253"/>
      <c r="F59" s="268"/>
      <c r="G59" s="372"/>
      <c r="H59" s="243"/>
    </row>
    <row r="60" spans="1:8" ht="15">
      <c r="A60" s="194"/>
      <c r="B60" s="275"/>
      <c r="C60" s="251"/>
      <c r="D60" s="252"/>
      <c r="E60" s="253"/>
      <c r="F60" s="268"/>
      <c r="G60" s="253"/>
      <c r="H60" s="243"/>
    </row>
    <row r="61" spans="1:8" ht="15">
      <c r="A61" s="198" t="s">
        <v>13</v>
      </c>
      <c r="B61" s="198"/>
      <c r="C61" s="251"/>
      <c r="D61" s="252"/>
      <c r="E61" s="247"/>
      <c r="F61" s="248"/>
      <c r="G61" s="247"/>
      <c r="H61" s="243"/>
    </row>
    <row r="62" spans="1:8" ht="15">
      <c r="A62" s="199" t="s">
        <v>478</v>
      </c>
      <c r="B62" s="276"/>
      <c r="C62" s="251"/>
      <c r="D62" s="252"/>
      <c r="E62" s="247"/>
      <c r="F62" s="248"/>
      <c r="G62" s="247"/>
      <c r="H62" s="243"/>
    </row>
    <row r="63" spans="1:8" ht="15">
      <c r="A63" s="198"/>
      <c r="B63" s="243"/>
      <c r="C63" s="251"/>
      <c r="D63" s="252"/>
      <c r="E63" s="247"/>
      <c r="F63" s="248"/>
      <c r="G63" s="247"/>
      <c r="H63" s="243"/>
    </row>
    <row r="64" spans="1:8" ht="15">
      <c r="A64" s="199" t="s">
        <v>36</v>
      </c>
      <c r="B64" s="243"/>
      <c r="C64" s="251"/>
      <c r="D64" s="252"/>
      <c r="E64" s="247"/>
      <c r="F64" s="248"/>
      <c r="G64" s="247" t="s">
        <v>24</v>
      </c>
      <c r="H64" s="243"/>
    </row>
    <row r="65" spans="1:8" ht="15">
      <c r="A65" s="194" t="s">
        <v>327</v>
      </c>
      <c r="B65" s="243"/>
      <c r="C65" s="251"/>
      <c r="D65" s="252"/>
      <c r="E65" s="247"/>
      <c r="F65" s="248"/>
      <c r="G65" s="247"/>
      <c r="H65" s="243"/>
    </row>
    <row r="66" spans="1:8" ht="14.25">
      <c r="A66" s="243"/>
      <c r="B66" s="274"/>
      <c r="C66" s="251"/>
      <c r="D66" s="252"/>
      <c r="E66" s="247"/>
      <c r="F66" s="248"/>
      <c r="G66" s="247"/>
      <c r="H66" s="243"/>
    </row>
    <row r="67" spans="1:8" ht="15">
      <c r="A67" s="194" t="s">
        <v>487</v>
      </c>
      <c r="B67" s="274"/>
      <c r="C67" s="251"/>
      <c r="D67" s="252"/>
      <c r="E67" s="247"/>
      <c r="F67" s="248"/>
      <c r="G67" s="247"/>
      <c r="H67" s="243"/>
    </row>
    <row r="68" spans="1:7" ht="14.25">
      <c r="A68" s="112"/>
      <c r="G68" s="229"/>
    </row>
    <row r="72" spans="1:4" ht="14.25">
      <c r="A72" s="277"/>
      <c r="B72" s="277"/>
      <c r="C72" s="278"/>
      <c r="D72" s="229"/>
    </row>
    <row r="74" spans="1:4" ht="14.25">
      <c r="A74" s="277"/>
      <c r="B74" s="277"/>
      <c r="C74" s="278"/>
      <c r="D74" s="229"/>
    </row>
    <row r="75" spans="1:4" ht="14.25">
      <c r="A75" s="277"/>
      <c r="B75" s="277"/>
      <c r="C75" s="278"/>
      <c r="D75" s="229"/>
    </row>
    <row r="76" spans="1:2" ht="14.25">
      <c r="A76" s="278"/>
      <c r="B76" s="278"/>
    </row>
    <row r="78" spans="1:2" ht="15">
      <c r="A78" s="225"/>
      <c r="B78" s="225"/>
    </row>
    <row r="79" spans="1:2" ht="15">
      <c r="A79" s="226"/>
      <c r="B79" s="226"/>
    </row>
    <row r="80" spans="1:2" ht="15">
      <c r="A80" s="226"/>
      <c r="B80" s="226"/>
    </row>
    <row r="81" spans="1:2" ht="15">
      <c r="A81" s="225"/>
      <c r="B81" s="225"/>
    </row>
    <row r="82" spans="1:2" ht="15">
      <c r="A82" s="227"/>
      <c r="B82" s="227"/>
    </row>
    <row r="85" spans="1:2" ht="15">
      <c r="A85" s="283"/>
      <c r="B85" s="283"/>
    </row>
    <row r="86" spans="1:2" ht="15">
      <c r="A86" s="283"/>
      <c r="B86" s="283"/>
    </row>
    <row r="87" spans="1:2" ht="15">
      <c r="A87" s="284"/>
      <c r="B87" s="284"/>
    </row>
  </sheetData>
  <sheetProtection/>
  <mergeCells count="7">
    <mergeCell ref="J51:L51"/>
    <mergeCell ref="A56:C56"/>
    <mergeCell ref="A2:G2"/>
    <mergeCell ref="A55:G55"/>
    <mergeCell ref="A54:C54"/>
    <mergeCell ref="A3:D3"/>
    <mergeCell ref="A4:F4"/>
  </mergeCells>
  <hyperlinks>
    <hyperlink ref="C8" location="ДМА!Print_Area" display="ДМА!Print_Area"/>
    <hyperlink ref="C14" location="вземания!Print_Area" display="вземания!Print_Area"/>
    <hyperlink ref="C20" location="вземания!Print_Area" display="вземания!Print_Area"/>
    <hyperlink ref="C19" location="'Мат запаси'!A1" display="'Мат запаси'!A1"/>
    <hyperlink ref="C22" location="Пари!Print_Area" display="Пари!Print_Area"/>
    <hyperlink ref="C9" location="'И имоти'!A1" display="'И имоти'!A1"/>
    <hyperlink ref="C10" location="ДНА!Print_Area" display="ДНА!Print_Area"/>
    <hyperlink ref="C15" location="Данъци!Print_Area" display="Данъци!Print_Area"/>
    <hyperlink ref="C41" location="Данъци!Print_Area" display="Данъци!Print_Area"/>
    <hyperlink ref="C28" location="' осн капитал'!Print_Area" display="' осн капитал'!Print_Area"/>
    <hyperlink ref="C40" location="задължения!Print_Area" display="задължения!Print_Area"/>
    <hyperlink ref="C48" location="задължения!Print_Area" display="задължения!Print_Area"/>
    <hyperlink ref="C39" location="'фин задълж'!A1" display="'фин задълж'!A1"/>
    <hyperlink ref="C42" location="Провизии!A1" display="Провизии!A1"/>
    <hyperlink ref="C24" location="'Активи и пасиви за продажба'!A1" display="'Активи и пасиви за продажба'!A1"/>
    <hyperlink ref="C51" location="'Активи и пасиви за продажба'!A1" display="'Активи и пасиви за продажба'!A1"/>
    <hyperlink ref="C47" location="'фин задълж'!A1" display="'фин задълж'!A1"/>
    <hyperlink ref="C13" location="'фин активи и пасиви'!A1" display="'фин активи и пасиви'!A1"/>
    <hyperlink ref="C21" location="'фин активи и пасиви'!A1" display="'фин активи и пасиви'!A1"/>
    <hyperlink ref="C49" location="'фин активи и пасиви'!A1" display="'фин активи и пасиви'!A1"/>
    <hyperlink ref="C43" location="'фин активи и пасиви'!A1" display="'фин активи и пасиви'!A1"/>
    <hyperlink ref="C11" location="Инвестиции!A1" display="Инвестиции!A1"/>
    <hyperlink ref="C12" location="Инвестиции!A1" display="Инвестиции!A1"/>
  </hyperlinks>
  <printOptions horizontalCentered="1"/>
  <pageMargins left="0.7480314960629921" right="0.7480314960629921" top="0.4724409448818898" bottom="0.7086614173228347" header="0.3937007874015748" footer="0.7874015748031497"/>
  <pageSetup firstPageNumber="1" useFirstPageNumber="1" fitToHeight="1" fitToWidth="1" horizontalDpi="600" verticalDpi="600" orientation="portrait" paperSize="9" scale="7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M63"/>
  <sheetViews>
    <sheetView zoomScaleSheetLayoutView="80" zoomScalePageLayoutView="0" workbookViewId="0" topLeftCell="A12">
      <selection activeCell="I47" sqref="I47"/>
    </sheetView>
  </sheetViews>
  <sheetFormatPr defaultColWidth="9.140625" defaultRowHeight="12.75"/>
  <cols>
    <col min="1" max="1" width="71.140625" style="646" customWidth="1"/>
    <col min="2" max="2" width="8.8515625" style="646" bestFit="1" customWidth="1"/>
    <col min="3" max="3" width="1.7109375" style="642" customWidth="1"/>
    <col min="4" max="4" width="15.7109375" style="643" customWidth="1"/>
    <col min="5" max="5" width="1.7109375" style="644" customWidth="1"/>
    <col min="6" max="6" width="12.140625" style="643" customWidth="1"/>
    <col min="7" max="7" width="4.28125" style="634" customWidth="1"/>
    <col min="8" max="8" width="9.140625" style="634" customWidth="1"/>
    <col min="9" max="9" width="35.140625" style="634" bestFit="1" customWidth="1"/>
    <col min="10" max="16384" width="9.140625" style="634" customWidth="1"/>
  </cols>
  <sheetData>
    <row r="1" spans="1:7" ht="18">
      <c r="A1" s="674" t="str">
        <f>Баланс!A2</f>
        <v>" ДУПНИЦА - ТАБАК " АД</v>
      </c>
      <c r="B1" s="674"/>
      <c r="C1" s="674"/>
      <c r="D1" s="674"/>
      <c r="E1" s="674"/>
      <c r="F1" s="674"/>
      <c r="G1" s="103"/>
    </row>
    <row r="2" spans="1:7" ht="18">
      <c r="A2" s="677" t="s">
        <v>383</v>
      </c>
      <c r="B2" s="677"/>
      <c r="C2" s="677"/>
      <c r="D2" s="385">
        <f>Баланс!E3</f>
        <v>40908</v>
      </c>
      <c r="E2" s="383"/>
      <c r="F2" s="383"/>
      <c r="G2" s="103"/>
    </row>
    <row r="3" spans="1:7" ht="14.25">
      <c r="A3" s="699" t="s">
        <v>456</v>
      </c>
      <c r="B3" s="699"/>
      <c r="C3" s="699"/>
      <c r="D3" s="699"/>
      <c r="E3" s="699"/>
      <c r="F3" s="699"/>
      <c r="G3" s="103"/>
    </row>
    <row r="4" spans="1:9" ht="15">
      <c r="A4" s="203"/>
      <c r="B4" s="203"/>
      <c r="C4" s="204"/>
      <c r="D4" s="205"/>
      <c r="E4" s="205"/>
      <c r="F4" s="205"/>
      <c r="G4" s="103"/>
      <c r="I4" s="628"/>
    </row>
    <row r="5" spans="1:9" ht="15">
      <c r="A5" s="203"/>
      <c r="B5" s="206" t="s">
        <v>289</v>
      </c>
      <c r="C5" s="204"/>
      <c r="D5" s="526" t="str">
        <f>Баланс!E6</f>
        <v>2011 г.</v>
      </c>
      <c r="E5" s="208"/>
      <c r="F5" s="526" t="str">
        <f>Баланс!G6</f>
        <v>2010 г.</v>
      </c>
      <c r="G5" s="103"/>
      <c r="I5" s="628"/>
    </row>
    <row r="6" spans="1:7" ht="15">
      <c r="A6" s="203"/>
      <c r="B6" s="203"/>
      <c r="C6" s="204"/>
      <c r="D6" s="207"/>
      <c r="E6" s="208"/>
      <c r="F6" s="207"/>
      <c r="G6" s="103"/>
    </row>
    <row r="7" spans="1:7" ht="15">
      <c r="A7" s="373" t="s">
        <v>52</v>
      </c>
      <c r="B7" s="373"/>
      <c r="C7" s="209"/>
      <c r="D7" s="210"/>
      <c r="E7" s="211"/>
      <c r="F7" s="210"/>
      <c r="G7" s="103"/>
    </row>
    <row r="8" spans="1:7" ht="14.25">
      <c r="A8" s="374" t="s">
        <v>6</v>
      </c>
      <c r="B8" s="374"/>
      <c r="C8" s="209"/>
      <c r="D8" s="210">
        <v>343</v>
      </c>
      <c r="E8" s="211"/>
      <c r="F8" s="210">
        <v>322</v>
      </c>
      <c r="G8" s="103"/>
    </row>
    <row r="9" spans="1:7" ht="14.25">
      <c r="A9" s="374" t="s">
        <v>7</v>
      </c>
      <c r="B9" s="374"/>
      <c r="C9" s="209"/>
      <c r="D9" s="210">
        <v>-170</v>
      </c>
      <c r="E9" s="211"/>
      <c r="F9" s="210">
        <v>-149</v>
      </c>
      <c r="G9" s="103"/>
    </row>
    <row r="10" spans="1:7" ht="14.25">
      <c r="A10" s="374" t="s">
        <v>267</v>
      </c>
      <c r="B10" s="374"/>
      <c r="C10" s="209"/>
      <c r="D10" s="210">
        <v>-105</v>
      </c>
      <c r="E10" s="211"/>
      <c r="F10" s="210">
        <v>-106</v>
      </c>
      <c r="G10" s="103"/>
    </row>
    <row r="11" spans="1:7" ht="15" hidden="1">
      <c r="A11" s="374" t="s">
        <v>8</v>
      </c>
      <c r="B11" s="375"/>
      <c r="C11" s="212"/>
      <c r="D11" s="210">
        <v>0</v>
      </c>
      <c r="E11" s="211"/>
      <c r="F11" s="210">
        <v>0</v>
      </c>
      <c r="G11" s="103"/>
    </row>
    <row r="12" spans="1:7" ht="15">
      <c r="A12" s="374" t="s">
        <v>27</v>
      </c>
      <c r="B12" s="374"/>
      <c r="C12" s="212"/>
      <c r="D12" s="210">
        <v>-17</v>
      </c>
      <c r="E12" s="211"/>
      <c r="F12" s="210">
        <v>-29</v>
      </c>
      <c r="G12" s="103"/>
    </row>
    <row r="13" spans="1:7" ht="15" hidden="1">
      <c r="A13" s="374" t="s">
        <v>28</v>
      </c>
      <c r="B13" s="374"/>
      <c r="C13" s="212"/>
      <c r="D13" s="210">
        <v>0</v>
      </c>
      <c r="E13" s="211"/>
      <c r="F13" s="210">
        <v>0</v>
      </c>
      <c r="G13" s="103"/>
    </row>
    <row r="14" spans="1:7" ht="15" hidden="1">
      <c r="A14" s="374" t="s">
        <v>268</v>
      </c>
      <c r="B14" s="374"/>
      <c r="C14" s="212"/>
      <c r="D14" s="210">
        <v>0</v>
      </c>
      <c r="E14" s="211"/>
      <c r="F14" s="210">
        <v>0</v>
      </c>
      <c r="G14" s="103"/>
    </row>
    <row r="15" spans="1:7" ht="14.25" hidden="1">
      <c r="A15" s="374" t="s">
        <v>11</v>
      </c>
      <c r="B15" s="374"/>
      <c r="C15" s="209"/>
      <c r="D15" s="210">
        <v>0</v>
      </c>
      <c r="E15" s="211"/>
      <c r="F15" s="210">
        <v>0</v>
      </c>
      <c r="G15" s="103"/>
    </row>
    <row r="16" spans="1:7" ht="15.75" thickBot="1">
      <c r="A16" s="380"/>
      <c r="B16" s="376"/>
      <c r="C16" s="212"/>
      <c r="D16" s="213">
        <f>SUM(D8:D15)</f>
        <v>51</v>
      </c>
      <c r="E16" s="214"/>
      <c r="F16" s="213">
        <f>SUM(F8:F15)</f>
        <v>38</v>
      </c>
      <c r="G16" s="103"/>
    </row>
    <row r="17" spans="1:7" ht="15" thickTop="1">
      <c r="A17" s="374"/>
      <c r="B17" s="374"/>
      <c r="C17" s="209"/>
      <c r="D17" s="210"/>
      <c r="E17" s="211"/>
      <c r="F17" s="210"/>
      <c r="G17" s="103"/>
    </row>
    <row r="18" spans="1:7" ht="15">
      <c r="A18" s="373" t="s">
        <v>53</v>
      </c>
      <c r="B18" s="373"/>
      <c r="C18" s="209"/>
      <c r="D18" s="210"/>
      <c r="E18" s="211"/>
      <c r="F18" s="210"/>
      <c r="G18" s="103"/>
    </row>
    <row r="19" spans="1:7" ht="14.25">
      <c r="A19" s="374" t="s">
        <v>9</v>
      </c>
      <c r="B19" s="374"/>
      <c r="C19" s="209"/>
      <c r="D19" s="210">
        <v>-34</v>
      </c>
      <c r="E19" s="211"/>
      <c r="F19" s="210">
        <v>0</v>
      </c>
      <c r="G19" s="103"/>
    </row>
    <row r="20" spans="1:7" ht="14.25">
      <c r="A20" s="374" t="s">
        <v>10</v>
      </c>
      <c r="B20" s="377"/>
      <c r="C20" s="209"/>
      <c r="D20" s="210">
        <v>16</v>
      </c>
      <c r="E20" s="211"/>
      <c r="F20" s="210">
        <v>0</v>
      </c>
      <c r="G20" s="103"/>
    </row>
    <row r="21" spans="1:7" ht="14.25" hidden="1">
      <c r="A21" s="374" t="s">
        <v>46</v>
      </c>
      <c r="B21" s="377"/>
      <c r="C21" s="209"/>
      <c r="D21" s="210">
        <v>0</v>
      </c>
      <c r="E21" s="211"/>
      <c r="F21" s="210">
        <v>0</v>
      </c>
      <c r="G21" s="103"/>
    </row>
    <row r="22" spans="1:7" ht="14.25" hidden="1">
      <c r="A22" s="374" t="s">
        <v>47</v>
      </c>
      <c r="B22" s="377"/>
      <c r="C22" s="209"/>
      <c r="D22" s="210">
        <v>0</v>
      </c>
      <c r="E22" s="211"/>
      <c r="F22" s="210">
        <v>0</v>
      </c>
      <c r="G22" s="103"/>
    </row>
    <row r="23" spans="1:7" ht="14.25" hidden="1">
      <c r="A23" s="374" t="s">
        <v>269</v>
      </c>
      <c r="B23" s="374"/>
      <c r="C23" s="209"/>
      <c r="D23" s="210">
        <v>0</v>
      </c>
      <c r="E23" s="211"/>
      <c r="F23" s="210">
        <v>0</v>
      </c>
      <c r="G23" s="103"/>
    </row>
    <row r="24" spans="1:7" ht="14.25" hidden="1">
      <c r="A24" s="374" t="s">
        <v>270</v>
      </c>
      <c r="B24" s="374"/>
      <c r="C24" s="209"/>
      <c r="D24" s="210">
        <v>0</v>
      </c>
      <c r="E24" s="211"/>
      <c r="F24" s="210">
        <v>0</v>
      </c>
      <c r="G24" s="103"/>
    </row>
    <row r="25" spans="1:7" ht="14.25" hidden="1">
      <c r="A25" s="374" t="s">
        <v>271</v>
      </c>
      <c r="B25" s="374"/>
      <c r="C25" s="209"/>
      <c r="D25" s="553">
        <v>0</v>
      </c>
      <c r="E25" s="553"/>
      <c r="F25" s="553">
        <v>0</v>
      </c>
      <c r="G25" s="103"/>
    </row>
    <row r="26" spans="1:7" ht="14.25" hidden="1">
      <c r="A26" s="374" t="s">
        <v>12</v>
      </c>
      <c r="B26" s="374"/>
      <c r="C26" s="209"/>
      <c r="D26" s="210">
        <v>0</v>
      </c>
      <c r="E26" s="211"/>
      <c r="F26" s="210">
        <v>0</v>
      </c>
      <c r="G26" s="103"/>
    </row>
    <row r="27" spans="1:7" ht="15.75" thickBot="1">
      <c r="A27" s="380"/>
      <c r="B27" s="376"/>
      <c r="C27" s="209"/>
      <c r="D27" s="213">
        <f>SUM(D19:D26)</f>
        <v>-18</v>
      </c>
      <c r="E27" s="214"/>
      <c r="F27" s="213">
        <f>SUM(F19:F26)</f>
        <v>0</v>
      </c>
      <c r="G27" s="103"/>
    </row>
    <row r="28" spans="1:7" ht="15" thickTop="1">
      <c r="A28" s="374"/>
      <c r="B28" s="374"/>
      <c r="C28" s="209"/>
      <c r="D28" s="210"/>
      <c r="E28" s="211"/>
      <c r="F28" s="210"/>
      <c r="G28" s="103"/>
    </row>
    <row r="29" spans="1:7" ht="15">
      <c r="A29" s="373" t="s">
        <v>54</v>
      </c>
      <c r="B29" s="373"/>
      <c r="C29" s="209"/>
      <c r="D29" s="215"/>
      <c r="E29" s="214"/>
      <c r="F29" s="215"/>
      <c r="G29" s="103"/>
    </row>
    <row r="30" spans="1:7" ht="28.5" hidden="1">
      <c r="A30" s="374" t="s">
        <v>50</v>
      </c>
      <c r="B30" s="377"/>
      <c r="C30" s="209"/>
      <c r="D30" s="210">
        <v>0</v>
      </c>
      <c r="E30" s="211"/>
      <c r="F30" s="210">
        <v>0</v>
      </c>
      <c r="G30" s="103"/>
    </row>
    <row r="31" spans="1:13" ht="28.5" hidden="1">
      <c r="A31" s="374" t="s">
        <v>51</v>
      </c>
      <c r="B31" s="377"/>
      <c r="C31" s="209"/>
      <c r="D31" s="210">
        <v>0</v>
      </c>
      <c r="E31" s="211"/>
      <c r="F31" s="210">
        <v>0</v>
      </c>
      <c r="G31" s="103"/>
      <c r="J31" s="635"/>
      <c r="K31" s="635"/>
      <c r="L31" s="635"/>
      <c r="M31" s="636"/>
    </row>
    <row r="32" spans="1:13" ht="14.25" hidden="1">
      <c r="A32" s="374" t="s">
        <v>48</v>
      </c>
      <c r="B32" s="374"/>
      <c r="C32" s="209"/>
      <c r="D32" s="210">
        <v>0</v>
      </c>
      <c r="E32" s="211"/>
      <c r="F32" s="210">
        <v>0</v>
      </c>
      <c r="G32" s="103"/>
      <c r="J32" s="635"/>
      <c r="K32" s="635"/>
      <c r="L32" s="635"/>
      <c r="M32" s="636"/>
    </row>
    <row r="33" spans="1:13" ht="14.25">
      <c r="A33" s="374" t="s">
        <v>49</v>
      </c>
      <c r="B33" s="374"/>
      <c r="C33" s="209"/>
      <c r="D33" s="210">
        <v>-13</v>
      </c>
      <c r="E33" s="210"/>
      <c r="F33" s="210">
        <v>-11</v>
      </c>
      <c r="G33" s="103"/>
      <c r="J33" s="636"/>
      <c r="L33" s="636"/>
      <c r="M33" s="636"/>
    </row>
    <row r="34" spans="1:7" ht="14.25" hidden="1">
      <c r="A34" s="374" t="s">
        <v>272</v>
      </c>
      <c r="B34" s="374"/>
      <c r="C34" s="209"/>
      <c r="D34" s="210">
        <v>0</v>
      </c>
      <c r="E34" s="210"/>
      <c r="F34" s="210">
        <v>0</v>
      </c>
      <c r="G34" s="103"/>
    </row>
    <row r="35" spans="1:7" ht="14.25">
      <c r="A35" s="374" t="s">
        <v>273</v>
      </c>
      <c r="B35" s="374"/>
      <c r="C35" s="209"/>
      <c r="D35" s="210">
        <v>5</v>
      </c>
      <c r="E35" s="210"/>
      <c r="F35" s="210">
        <v>5</v>
      </c>
      <c r="G35" s="103"/>
    </row>
    <row r="36" spans="1:7" ht="14.25">
      <c r="A36" s="374" t="s">
        <v>274</v>
      </c>
      <c r="B36" s="374"/>
      <c r="C36" s="209"/>
      <c r="D36" s="210">
        <v>-29</v>
      </c>
      <c r="E36" s="210"/>
      <c r="F36" s="210">
        <v>-24</v>
      </c>
      <c r="G36" s="103"/>
    </row>
    <row r="37" spans="1:7" ht="14.25">
      <c r="A37" s="374" t="s">
        <v>25</v>
      </c>
      <c r="B37" s="374"/>
      <c r="C37" s="209"/>
      <c r="D37" s="210">
        <v>-2</v>
      </c>
      <c r="E37" s="211"/>
      <c r="F37" s="210">
        <v>-1</v>
      </c>
      <c r="G37" s="103"/>
    </row>
    <row r="38" spans="1:7" ht="15.75" thickBot="1">
      <c r="A38" s="380"/>
      <c r="B38" s="376"/>
      <c r="C38" s="209"/>
      <c r="D38" s="213">
        <f>SUM(D30:D37)</f>
        <v>-39</v>
      </c>
      <c r="E38" s="214"/>
      <c r="F38" s="213">
        <f>SUM(F30:F37)</f>
        <v>-31</v>
      </c>
      <c r="G38" s="103"/>
    </row>
    <row r="39" spans="1:7" ht="15" thickTop="1">
      <c r="A39" s="381"/>
      <c r="B39" s="378"/>
      <c r="C39" s="209"/>
      <c r="D39" s="210"/>
      <c r="E39" s="209"/>
      <c r="F39" s="210"/>
      <c r="G39" s="103"/>
    </row>
    <row r="40" spans="1:10" ht="30">
      <c r="A40" s="382" t="s">
        <v>20</v>
      </c>
      <c r="B40" s="379"/>
      <c r="C40" s="212"/>
      <c r="D40" s="216">
        <f>D16+D27+D38</f>
        <v>-6</v>
      </c>
      <c r="E40" s="217"/>
      <c r="F40" s="216">
        <f>F16+F27+F38</f>
        <v>7</v>
      </c>
      <c r="G40" s="103"/>
      <c r="J40" s="637"/>
    </row>
    <row r="41" spans="1:10" ht="15">
      <c r="A41" s="381"/>
      <c r="B41" s="378"/>
      <c r="C41" s="209"/>
      <c r="D41" s="210"/>
      <c r="E41" s="209"/>
      <c r="F41" s="210"/>
      <c r="G41" s="103"/>
      <c r="I41" s="638"/>
      <c r="J41" s="639"/>
    </row>
    <row r="42" spans="1:10" ht="15">
      <c r="A42" s="382" t="s">
        <v>359</v>
      </c>
      <c r="B42" s="399">
        <f>Баланс!C22</f>
        <v>16</v>
      </c>
      <c r="C42" s="212"/>
      <c r="D42" s="216">
        <v>8</v>
      </c>
      <c r="E42" s="217"/>
      <c r="F42" s="216">
        <v>1</v>
      </c>
      <c r="G42" s="103"/>
      <c r="I42" s="640"/>
      <c r="J42" s="641"/>
    </row>
    <row r="43" spans="1:10" ht="14.25">
      <c r="A43" s="381"/>
      <c r="B43" s="378"/>
      <c r="C43" s="209"/>
      <c r="D43" s="210"/>
      <c r="E43" s="209"/>
      <c r="F43" s="210"/>
      <c r="G43" s="103"/>
      <c r="I43" s="640"/>
      <c r="J43" s="637"/>
    </row>
    <row r="44" spans="1:10" ht="15.75" thickBot="1">
      <c r="A44" s="382" t="s">
        <v>360</v>
      </c>
      <c r="B44" s="399">
        <f>B42</f>
        <v>16</v>
      </c>
      <c r="C44" s="212"/>
      <c r="D44" s="218">
        <f>D42+D40</f>
        <v>2</v>
      </c>
      <c r="E44" s="217"/>
      <c r="F44" s="218">
        <f>F42+F40</f>
        <v>8</v>
      </c>
      <c r="G44" s="103"/>
      <c r="I44" s="640"/>
      <c r="J44" s="641"/>
    </row>
    <row r="45" spans="1:10" ht="15">
      <c r="A45" s="219" t="s">
        <v>366</v>
      </c>
      <c r="B45" s="219"/>
      <c r="C45" s="209"/>
      <c r="D45" s="220" t="s">
        <v>366</v>
      </c>
      <c r="E45" s="221"/>
      <c r="F45" s="220" t="s">
        <v>366</v>
      </c>
      <c r="G45" s="103"/>
      <c r="J45" s="637"/>
    </row>
    <row r="46" spans="1:7" ht="14.25">
      <c r="A46" s="676"/>
      <c r="B46" s="676"/>
      <c r="C46" s="676"/>
      <c r="D46" s="676"/>
      <c r="E46" s="676"/>
      <c r="F46" s="676"/>
      <c r="G46" s="103"/>
    </row>
    <row r="47" spans="1:7" ht="14.25">
      <c r="A47" s="695" t="s">
        <v>486</v>
      </c>
      <c r="B47" s="695"/>
      <c r="C47" s="695"/>
      <c r="D47" s="695"/>
      <c r="E47" s="695"/>
      <c r="F47" s="695"/>
      <c r="G47" s="695"/>
    </row>
    <row r="48" spans="1:7" ht="15">
      <c r="A48" s="193"/>
      <c r="B48" s="193"/>
      <c r="C48" s="209"/>
      <c r="D48" s="222"/>
      <c r="E48" s="221"/>
      <c r="F48" s="222"/>
      <c r="G48" s="103"/>
    </row>
    <row r="49" spans="1:7" ht="15">
      <c r="A49" s="193" t="s">
        <v>236</v>
      </c>
      <c r="B49" s="194"/>
      <c r="C49" s="209"/>
      <c r="D49" s="210"/>
      <c r="E49" s="209"/>
      <c r="F49" s="210"/>
      <c r="G49" s="103"/>
    </row>
    <row r="50" spans="1:7" ht="15">
      <c r="A50" s="194" t="s">
        <v>477</v>
      </c>
      <c r="B50" s="243"/>
      <c r="C50" s="209"/>
      <c r="D50" s="210"/>
      <c r="E50" s="209"/>
      <c r="F50" s="210"/>
      <c r="G50" s="103"/>
    </row>
    <row r="51" spans="1:7" ht="15">
      <c r="A51" s="194"/>
      <c r="B51" s="198"/>
      <c r="C51" s="209"/>
      <c r="D51" s="210"/>
      <c r="E51" s="209"/>
      <c r="F51" s="210"/>
      <c r="G51" s="103"/>
    </row>
    <row r="52" spans="1:7" ht="15">
      <c r="A52" s="198" t="s">
        <v>13</v>
      </c>
      <c r="B52" s="199"/>
      <c r="C52" s="223"/>
      <c r="D52" s="224"/>
      <c r="E52" s="209"/>
      <c r="F52" s="224"/>
      <c r="G52" s="103"/>
    </row>
    <row r="53" spans="1:7" ht="15">
      <c r="A53" s="199" t="s">
        <v>478</v>
      </c>
      <c r="B53" s="198"/>
      <c r="C53" s="675"/>
      <c r="D53" s="675"/>
      <c r="E53" s="675"/>
      <c r="F53" s="675"/>
      <c r="G53" s="103"/>
    </row>
    <row r="54" spans="1:7" ht="15">
      <c r="A54" s="198"/>
      <c r="B54" s="199"/>
      <c r="C54" s="324"/>
      <c r="D54" s="324"/>
      <c r="E54" s="324"/>
      <c r="F54" s="324"/>
      <c r="G54" s="103"/>
    </row>
    <row r="55" spans="1:7" ht="15">
      <c r="A55" s="199" t="s">
        <v>36</v>
      </c>
      <c r="B55" s="194"/>
      <c r="C55" s="223"/>
      <c r="D55" s="224"/>
      <c r="E55" s="209"/>
      <c r="F55" s="224"/>
      <c r="G55" s="103"/>
    </row>
    <row r="56" spans="1:7" ht="15">
      <c r="A56" s="194" t="s">
        <v>327</v>
      </c>
      <c r="B56" s="243"/>
      <c r="C56" s="223"/>
      <c r="D56" s="224"/>
      <c r="E56" s="209"/>
      <c r="F56" s="224"/>
      <c r="G56" s="103"/>
    </row>
    <row r="57" spans="1:7" ht="15">
      <c r="A57" s="243"/>
      <c r="B57" s="194"/>
      <c r="C57" s="223"/>
      <c r="D57" s="224"/>
      <c r="E57" s="209"/>
      <c r="F57" s="224"/>
      <c r="G57" s="103"/>
    </row>
    <row r="58" spans="1:7" ht="15">
      <c r="A58" s="194" t="s">
        <v>487</v>
      </c>
      <c r="B58" s="194"/>
      <c r="C58" s="223"/>
      <c r="D58" s="224"/>
      <c r="E58" s="209"/>
      <c r="F58" s="224"/>
      <c r="G58" s="103"/>
    </row>
    <row r="59" spans="1:2" ht="15">
      <c r="A59" s="226"/>
      <c r="B59" s="226"/>
    </row>
    <row r="60" spans="1:2" ht="15">
      <c r="A60" s="225"/>
      <c r="B60" s="225"/>
    </row>
    <row r="61" spans="1:2" ht="15">
      <c r="A61" s="227"/>
      <c r="B61" s="227"/>
    </row>
    <row r="62" spans="1:2" ht="15">
      <c r="A62" s="227"/>
      <c r="B62" s="227"/>
    </row>
    <row r="63" spans="1:2" ht="14.25">
      <c r="A63" s="645"/>
      <c r="B63" s="645"/>
    </row>
  </sheetData>
  <sheetProtection/>
  <mergeCells count="6">
    <mergeCell ref="A1:F1"/>
    <mergeCell ref="C53:F53"/>
    <mergeCell ref="A46:F46"/>
    <mergeCell ref="A2:C2"/>
    <mergeCell ref="A3:F3"/>
    <mergeCell ref="A47:G47"/>
  </mergeCells>
  <hyperlinks>
    <hyperlink ref="B42" location="Пари!Print_Area" display="Пари!Print_Area"/>
    <hyperlink ref="B44" location="Пари!Print_Area" display="Пари!Print_Area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V64"/>
  <sheetViews>
    <sheetView zoomScaleSheetLayoutView="90" zoomScalePageLayoutView="0" workbookViewId="0" topLeftCell="A4">
      <selection activeCell="R50" sqref="R50"/>
    </sheetView>
  </sheetViews>
  <sheetFormatPr defaultColWidth="9.140625" defaultRowHeight="12.75"/>
  <cols>
    <col min="1" max="1" width="36.57421875" style="196" customWidth="1"/>
    <col min="2" max="2" width="1.421875" style="196" customWidth="1"/>
    <col min="3" max="3" width="9.8515625" style="180" customWidth="1"/>
    <col min="4" max="4" width="1.421875" style="180" customWidth="1"/>
    <col min="5" max="5" width="10.8515625" style="180" customWidth="1"/>
    <col min="6" max="6" width="1.421875" style="180" customWidth="1"/>
    <col min="7" max="7" width="12.57421875" style="180" customWidth="1"/>
    <col min="8" max="8" width="1.421875" style="180" customWidth="1"/>
    <col min="9" max="9" width="12.8515625" style="180" customWidth="1"/>
    <col min="10" max="10" width="5.8515625" style="180" hidden="1" customWidth="1"/>
    <col min="11" max="11" width="7.57421875" style="180" hidden="1" customWidth="1"/>
    <col min="12" max="12" width="5.8515625" style="180" hidden="1" customWidth="1"/>
    <col min="13" max="13" width="13.00390625" style="180" customWidth="1"/>
    <col min="14" max="14" width="6.140625" style="180" customWidth="1"/>
    <col min="15" max="15" width="15.140625" style="180" customWidth="1"/>
    <col min="16" max="16" width="9.28125" style="180" hidden="1" customWidth="1"/>
    <col min="17" max="18" width="9.140625" style="180" customWidth="1"/>
    <col min="19" max="19" width="1.57421875" style="180" bestFit="1" customWidth="1"/>
    <col min="20" max="16384" width="9.140625" style="180" customWidth="1"/>
  </cols>
  <sheetData>
    <row r="1" spans="1:16" ht="18">
      <c r="A1" s="674" t="str">
        <f>ОПП!A1</f>
        <v>" ДУПНИЦА - ТАБАК " АД</v>
      </c>
      <c r="B1" s="674"/>
      <c r="C1" s="674"/>
      <c r="D1" s="674"/>
      <c r="E1" s="674"/>
      <c r="F1" s="674"/>
      <c r="G1" s="674"/>
      <c r="H1" s="674"/>
      <c r="I1" s="674"/>
      <c r="J1" s="674"/>
      <c r="K1" s="674"/>
      <c r="L1" s="674"/>
      <c r="M1" s="674"/>
      <c r="N1" s="674"/>
      <c r="O1" s="674"/>
      <c r="P1" s="179"/>
    </row>
    <row r="2" spans="1:16" ht="18">
      <c r="A2" s="681" t="s">
        <v>328</v>
      </c>
      <c r="B2" s="682"/>
      <c r="C2" s="682"/>
      <c r="D2" s="682"/>
      <c r="E2" s="682"/>
      <c r="F2" s="682"/>
      <c r="G2" s="682"/>
      <c r="H2" s="682"/>
      <c r="I2" s="682"/>
      <c r="J2" s="682"/>
      <c r="K2" s="682"/>
      <c r="L2" s="682"/>
      <c r="M2" s="682"/>
      <c r="N2" s="682"/>
      <c r="O2" s="682"/>
      <c r="P2" s="179"/>
    </row>
    <row r="3" spans="1:16" ht="18">
      <c r="A3" s="663" t="s">
        <v>384</v>
      </c>
      <c r="B3" s="663"/>
      <c r="C3" s="663"/>
      <c r="D3" s="663"/>
      <c r="E3" s="663"/>
      <c r="F3" s="663"/>
      <c r="G3" s="663"/>
      <c r="H3" s="663"/>
      <c r="I3" s="386">
        <f>ОПП!D2</f>
        <v>40908</v>
      </c>
      <c r="J3" s="384"/>
      <c r="K3" s="384"/>
      <c r="L3" s="384"/>
      <c r="M3" s="384"/>
      <c r="N3" s="384"/>
      <c r="O3" s="384"/>
      <c r="P3" s="179"/>
    </row>
    <row r="4" spans="1:16" ht="14.25">
      <c r="A4" s="699" t="s">
        <v>488</v>
      </c>
      <c r="B4" s="699"/>
      <c r="C4" s="699"/>
      <c r="D4" s="699"/>
      <c r="E4" s="699"/>
      <c r="F4" s="699"/>
      <c r="G4" s="699"/>
      <c r="H4" s="699"/>
      <c r="I4" s="699"/>
      <c r="J4" s="699"/>
      <c r="K4" s="699"/>
      <c r="L4" s="699"/>
      <c r="M4" s="699"/>
      <c r="N4" s="699"/>
      <c r="O4" s="699"/>
      <c r="P4" s="179"/>
    </row>
    <row r="5" spans="1:16" ht="4.5" customHeight="1">
      <c r="A5" s="657"/>
      <c r="B5" s="657"/>
      <c r="C5" s="658"/>
      <c r="D5" s="658"/>
      <c r="E5" s="658"/>
      <c r="F5" s="658"/>
      <c r="G5" s="658"/>
      <c r="H5" s="658"/>
      <c r="I5" s="658"/>
      <c r="J5" s="658"/>
      <c r="K5" s="658"/>
      <c r="L5" s="658"/>
      <c r="M5" s="658"/>
      <c r="N5" s="658"/>
      <c r="O5" s="658"/>
      <c r="P5" s="179"/>
    </row>
    <row r="6" spans="1:18" ht="19.5" customHeight="1">
      <c r="A6" s="659"/>
      <c r="B6" s="319"/>
      <c r="C6" s="661" t="s">
        <v>16</v>
      </c>
      <c r="D6" s="320"/>
      <c r="E6" s="661" t="s">
        <v>43</v>
      </c>
      <c r="F6" s="320"/>
      <c r="G6" s="661" t="s">
        <v>21</v>
      </c>
      <c r="H6" s="320"/>
      <c r="I6" s="661" t="s">
        <v>5</v>
      </c>
      <c r="J6" s="320"/>
      <c r="K6" s="661" t="s">
        <v>17</v>
      </c>
      <c r="L6" s="320"/>
      <c r="M6" s="661" t="s">
        <v>23</v>
      </c>
      <c r="N6" s="320"/>
      <c r="O6" s="661" t="s">
        <v>18</v>
      </c>
      <c r="P6" s="179"/>
      <c r="Q6" s="325"/>
      <c r="R6" s="325"/>
    </row>
    <row r="7" spans="1:18" s="183" customFormat="1" ht="30.75" customHeight="1">
      <c r="A7" s="660"/>
      <c r="B7" s="326"/>
      <c r="C7" s="662"/>
      <c r="D7" s="327"/>
      <c r="E7" s="662"/>
      <c r="F7" s="327"/>
      <c r="G7" s="662"/>
      <c r="H7" s="327"/>
      <c r="I7" s="662"/>
      <c r="J7" s="181"/>
      <c r="K7" s="662"/>
      <c r="L7" s="327"/>
      <c r="M7" s="662"/>
      <c r="N7" s="327"/>
      <c r="O7" s="662"/>
      <c r="P7" s="182"/>
      <c r="Q7" s="325"/>
      <c r="R7" s="325"/>
    </row>
    <row r="8" spans="1:18" s="188" customFormat="1" ht="14.25" customHeight="1">
      <c r="A8" s="329" t="str">
        <f>"Към 01.01."&amp;Баланс!G6</f>
        <v>Към 01.01.2010 г.</v>
      </c>
      <c r="B8" s="184"/>
      <c r="C8" s="336">
        <v>536</v>
      </c>
      <c r="D8" s="330"/>
      <c r="E8" s="336">
        <v>0</v>
      </c>
      <c r="F8" s="330"/>
      <c r="G8" s="336">
        <v>8617</v>
      </c>
      <c r="H8" s="330"/>
      <c r="I8" s="336"/>
      <c r="J8" s="328"/>
      <c r="K8" s="330"/>
      <c r="L8" s="330"/>
      <c r="M8" s="336">
        <v>165</v>
      </c>
      <c r="N8" s="330"/>
      <c r="O8" s="554">
        <f>C8+K8+M8+E8+G8+I8</f>
        <v>9318</v>
      </c>
      <c r="P8" s="186"/>
      <c r="Q8" s="325"/>
      <c r="R8" s="325"/>
    </row>
    <row r="9" spans="1:18" s="188" customFormat="1" ht="15" hidden="1">
      <c r="A9" s="331" t="s">
        <v>340</v>
      </c>
      <c r="B9" s="184"/>
      <c r="C9" s="330"/>
      <c r="D9" s="330"/>
      <c r="E9" s="330"/>
      <c r="F9" s="330"/>
      <c r="G9" s="330"/>
      <c r="H9" s="330"/>
      <c r="I9" s="330"/>
      <c r="J9" s="328"/>
      <c r="K9" s="330"/>
      <c r="L9" s="330"/>
      <c r="M9" s="330"/>
      <c r="N9" s="330"/>
      <c r="O9" s="328"/>
      <c r="P9" s="186"/>
      <c r="Q9" s="325"/>
      <c r="R9" s="325"/>
    </row>
    <row r="10" spans="1:18" s="188" customFormat="1" ht="15" hidden="1">
      <c r="A10" s="331" t="s">
        <v>349</v>
      </c>
      <c r="B10" s="184"/>
      <c r="C10" s="330"/>
      <c r="D10" s="330"/>
      <c r="E10" s="330"/>
      <c r="F10" s="330"/>
      <c r="G10" s="330"/>
      <c r="H10" s="330"/>
      <c r="I10" s="330"/>
      <c r="J10" s="328"/>
      <c r="K10" s="330"/>
      <c r="L10" s="330"/>
      <c r="M10" s="330"/>
      <c r="N10" s="330"/>
      <c r="O10" s="328"/>
      <c r="P10" s="186"/>
      <c r="Q10" s="325"/>
      <c r="R10" s="325"/>
    </row>
    <row r="11" spans="1:18" s="188" customFormat="1" ht="15">
      <c r="A11" s="329" t="str">
        <f>"Към 01.01."&amp;Баланс!G6&amp;"(преизчислен)"</f>
        <v>Към 01.01.2010 г.(преизчислен)</v>
      </c>
      <c r="B11" s="184"/>
      <c r="C11" s="336">
        <f>C8+C9+C10</f>
        <v>536</v>
      </c>
      <c r="D11" s="330"/>
      <c r="E11" s="336">
        <f>E8+E9+E10</f>
        <v>0</v>
      </c>
      <c r="F11" s="330"/>
      <c r="G11" s="336">
        <f>G8+G9+G10</f>
        <v>8617</v>
      </c>
      <c r="H11" s="330"/>
      <c r="I11" s="336">
        <f>I8+I9+I10</f>
        <v>0</v>
      </c>
      <c r="J11" s="328"/>
      <c r="K11" s="332">
        <f>K8+K9+K10</f>
        <v>0</v>
      </c>
      <c r="L11" s="330"/>
      <c r="M11" s="336">
        <f>M8+M9+M10</f>
        <v>165</v>
      </c>
      <c r="N11" s="330"/>
      <c r="O11" s="554">
        <f>C11+K11+M11+E11+G11+I11</f>
        <v>9318</v>
      </c>
      <c r="P11" s="186"/>
      <c r="Q11" s="325"/>
      <c r="R11" s="325"/>
    </row>
    <row r="12" spans="1:18" s="188" customFormat="1" ht="15">
      <c r="A12" s="331" t="s">
        <v>343</v>
      </c>
      <c r="B12" s="184"/>
      <c r="C12" s="330"/>
      <c r="D12" s="330"/>
      <c r="E12" s="330"/>
      <c r="F12" s="330"/>
      <c r="G12" s="330"/>
      <c r="H12" s="330"/>
      <c r="I12" s="330"/>
      <c r="J12" s="328"/>
      <c r="K12" s="330"/>
      <c r="L12" s="330"/>
      <c r="M12" s="330">
        <v>37</v>
      </c>
      <c r="N12" s="330"/>
      <c r="O12" s="328">
        <f>M12+I12+G12+E12+C12</f>
        <v>37</v>
      </c>
      <c r="P12" s="186"/>
      <c r="Q12" s="325"/>
      <c r="R12" s="325"/>
    </row>
    <row r="13" spans="1:18" s="188" customFormat="1" ht="15">
      <c r="A13" s="331" t="s">
        <v>344</v>
      </c>
      <c r="B13" s="184"/>
      <c r="C13" s="332"/>
      <c r="D13" s="330"/>
      <c r="E13" s="332"/>
      <c r="F13" s="330"/>
      <c r="G13" s="332">
        <v>0</v>
      </c>
      <c r="H13" s="330"/>
      <c r="I13" s="332"/>
      <c r="J13" s="328"/>
      <c r="K13" s="332"/>
      <c r="L13" s="330"/>
      <c r="M13" s="332">
        <v>-107</v>
      </c>
      <c r="N13" s="330"/>
      <c r="O13" s="328"/>
      <c r="P13" s="186"/>
      <c r="Q13" s="325"/>
      <c r="R13" s="325"/>
    </row>
    <row r="14" spans="1:18" s="188" customFormat="1" ht="14.25" customHeight="1">
      <c r="A14" s="331" t="s">
        <v>345</v>
      </c>
      <c r="B14" s="184"/>
      <c r="C14" s="330">
        <f>C12+C13</f>
        <v>0</v>
      </c>
      <c r="D14" s="330"/>
      <c r="E14" s="330">
        <f>E12+E13</f>
        <v>0</v>
      </c>
      <c r="F14" s="330"/>
      <c r="G14" s="330">
        <f>G12+G13</f>
        <v>0</v>
      </c>
      <c r="H14" s="330"/>
      <c r="I14" s="330">
        <f>I12+I13</f>
        <v>0</v>
      </c>
      <c r="J14" s="330">
        <f>J11+J12+J13</f>
        <v>0</v>
      </c>
      <c r="K14" s="330">
        <f>K11+K12+K13</f>
        <v>0</v>
      </c>
      <c r="L14" s="330">
        <f>L11+L12+L13</f>
        <v>0</v>
      </c>
      <c r="M14" s="330">
        <f>M12+M13</f>
        <v>-70</v>
      </c>
      <c r="N14" s="330"/>
      <c r="O14" s="334">
        <f>C14+K14+M14+E14+G14+I14</f>
        <v>-70</v>
      </c>
      <c r="P14" s="186"/>
      <c r="Q14" s="325"/>
      <c r="R14" s="325"/>
    </row>
    <row r="15" spans="1:18" s="188" customFormat="1" ht="1.5" customHeight="1" hidden="1">
      <c r="A15" s="331" t="s">
        <v>35</v>
      </c>
      <c r="B15" s="184"/>
      <c r="C15" s="330"/>
      <c r="D15" s="330"/>
      <c r="E15" s="330"/>
      <c r="F15" s="330"/>
      <c r="G15" s="330"/>
      <c r="H15" s="330"/>
      <c r="I15" s="330"/>
      <c r="J15" s="328"/>
      <c r="K15" s="330"/>
      <c r="L15" s="330"/>
      <c r="M15" s="330"/>
      <c r="N15" s="330"/>
      <c r="O15" s="328"/>
      <c r="P15" s="186"/>
      <c r="Q15" s="325"/>
      <c r="R15" s="325"/>
    </row>
    <row r="16" spans="1:18" s="188" customFormat="1" ht="15" hidden="1">
      <c r="A16" s="331" t="s">
        <v>346</v>
      </c>
      <c r="B16" s="184"/>
      <c r="C16" s="330"/>
      <c r="D16" s="330"/>
      <c r="E16" s="330"/>
      <c r="F16" s="330"/>
      <c r="G16" s="330"/>
      <c r="H16" s="330"/>
      <c r="I16" s="330"/>
      <c r="J16" s="328"/>
      <c r="K16" s="330"/>
      <c r="L16" s="330"/>
      <c r="M16" s="330"/>
      <c r="N16" s="330"/>
      <c r="O16" s="328"/>
      <c r="P16" s="186"/>
      <c r="Q16" s="325"/>
      <c r="R16" s="325"/>
    </row>
    <row r="17" spans="1:18" s="188" customFormat="1" ht="15" hidden="1">
      <c r="A17" s="331" t="s">
        <v>347</v>
      </c>
      <c r="B17" s="184"/>
      <c r="C17" s="330"/>
      <c r="D17" s="330"/>
      <c r="E17" s="330"/>
      <c r="F17" s="330"/>
      <c r="G17" s="330"/>
      <c r="H17" s="330"/>
      <c r="I17" s="330"/>
      <c r="J17" s="328"/>
      <c r="K17" s="330"/>
      <c r="L17" s="330"/>
      <c r="M17" s="330"/>
      <c r="N17" s="330"/>
      <c r="O17" s="328"/>
      <c r="P17" s="186"/>
      <c r="Q17" s="325"/>
      <c r="R17" s="325"/>
    </row>
    <row r="18" spans="1:18" s="188" customFormat="1" ht="19.5" customHeight="1" hidden="1">
      <c r="A18" s="335" t="s">
        <v>348</v>
      </c>
      <c r="B18" s="184"/>
      <c r="C18" s="330"/>
      <c r="D18" s="330"/>
      <c r="E18" s="330"/>
      <c r="F18" s="330"/>
      <c r="G18" s="330"/>
      <c r="H18" s="330"/>
      <c r="I18" s="330"/>
      <c r="J18" s="328"/>
      <c r="K18" s="330"/>
      <c r="L18" s="330"/>
      <c r="M18" s="330"/>
      <c r="N18" s="330"/>
      <c r="O18" s="328"/>
      <c r="P18" s="186"/>
      <c r="Q18" s="325"/>
      <c r="R18" s="325"/>
    </row>
    <row r="19" spans="1:18" s="188" customFormat="1" ht="15">
      <c r="A19" s="329" t="str">
        <f>"Към 01.01."&amp;Баланс!E6</f>
        <v>Към 01.01.2011 г.</v>
      </c>
      <c r="B19" s="184"/>
      <c r="C19" s="336">
        <f>C14+C15+C16+C17+C18+C11</f>
        <v>536</v>
      </c>
      <c r="D19" s="330"/>
      <c r="E19" s="336">
        <f>E14+E15+E16+E17+E18+E11</f>
        <v>0</v>
      </c>
      <c r="F19" s="330"/>
      <c r="G19" s="336">
        <f>G14+G15+G16+G17+G18+G11</f>
        <v>8617</v>
      </c>
      <c r="H19" s="336"/>
      <c r="I19" s="336">
        <f>I14+I15+I16+I17+I18+I11</f>
        <v>0</v>
      </c>
      <c r="J19" s="336">
        <f>J14+J15+J16+J17+J18</f>
        <v>0</v>
      </c>
      <c r="K19" s="336">
        <f>K14+K15+K16+K17+K18</f>
        <v>0</v>
      </c>
      <c r="L19" s="336">
        <f>L14+L15+L16+L17+L18</f>
        <v>0</v>
      </c>
      <c r="M19" s="336">
        <f>M14+M15+M16+M17+M18+M11</f>
        <v>95</v>
      </c>
      <c r="N19" s="330"/>
      <c r="O19" s="336">
        <f>O11+O14+O15+O16+O17+O18</f>
        <v>9248</v>
      </c>
      <c r="P19" s="186"/>
      <c r="Q19" s="325"/>
      <c r="R19" s="325"/>
    </row>
    <row r="20" spans="1:18" s="188" customFormat="1" ht="0.75" customHeight="1">
      <c r="A20" s="331" t="s">
        <v>340</v>
      </c>
      <c r="B20" s="184"/>
      <c r="C20" s="330"/>
      <c r="D20" s="330"/>
      <c r="E20" s="330"/>
      <c r="F20" s="330"/>
      <c r="G20" s="330"/>
      <c r="H20" s="330"/>
      <c r="I20" s="330"/>
      <c r="J20" s="328"/>
      <c r="K20" s="330"/>
      <c r="L20" s="330"/>
      <c r="M20" s="330"/>
      <c r="N20" s="330"/>
      <c r="O20" s="328"/>
      <c r="P20" s="186"/>
      <c r="Q20" s="325"/>
      <c r="R20" s="325"/>
    </row>
    <row r="21" spans="1:18" s="188" customFormat="1" ht="15" hidden="1">
      <c r="A21" s="331" t="s">
        <v>349</v>
      </c>
      <c r="B21" s="184"/>
      <c r="C21" s="330"/>
      <c r="D21" s="330"/>
      <c r="E21" s="330"/>
      <c r="F21" s="330"/>
      <c r="G21" s="330"/>
      <c r="H21" s="330"/>
      <c r="I21" s="330"/>
      <c r="J21" s="328"/>
      <c r="K21" s="330"/>
      <c r="L21" s="330"/>
      <c r="M21" s="330"/>
      <c r="N21" s="330"/>
      <c r="O21" s="328"/>
      <c r="P21" s="186"/>
      <c r="Q21" s="325"/>
      <c r="R21" s="325"/>
    </row>
    <row r="22" spans="1:18" s="188" customFormat="1" ht="12.75" customHeight="1">
      <c r="A22" s="329" t="str">
        <f>"Към 01.01."&amp;Баланс!E6&amp;"(преизчислен)"</f>
        <v>Към 01.01.2011 г.(преизчислен)</v>
      </c>
      <c r="B22" s="184"/>
      <c r="C22" s="336">
        <f>C19+C20+C21</f>
        <v>536</v>
      </c>
      <c r="D22" s="330"/>
      <c r="E22" s="336">
        <f>E19+E20+E21</f>
        <v>0</v>
      </c>
      <c r="F22" s="330"/>
      <c r="G22" s="336">
        <f>G19+G20+G21</f>
        <v>8617</v>
      </c>
      <c r="H22" s="330"/>
      <c r="I22" s="336">
        <f>I19+I20+I21</f>
        <v>0</v>
      </c>
      <c r="J22" s="328"/>
      <c r="K22" s="336">
        <f>K19+K20+K21</f>
        <v>0</v>
      </c>
      <c r="L22" s="330"/>
      <c r="M22" s="336">
        <f>M19+M20+M21</f>
        <v>95</v>
      </c>
      <c r="N22" s="330"/>
      <c r="O22" s="336">
        <f>C22+E22+G22+I22+M22</f>
        <v>9248</v>
      </c>
      <c r="P22" s="186"/>
      <c r="Q22" s="325"/>
      <c r="R22" s="325"/>
    </row>
    <row r="23" spans="1:18" s="188" customFormat="1" ht="15">
      <c r="A23" s="331" t="s">
        <v>343</v>
      </c>
      <c r="B23" s="184"/>
      <c r="C23" s="330"/>
      <c r="D23" s="330"/>
      <c r="E23" s="330"/>
      <c r="F23" s="330"/>
      <c r="G23" s="330"/>
      <c r="H23" s="330"/>
      <c r="I23" s="330"/>
      <c r="J23" s="328"/>
      <c r="K23" s="330"/>
      <c r="L23" s="330"/>
      <c r="M23" s="330">
        <v>16</v>
      </c>
      <c r="N23" s="330"/>
      <c r="O23" s="328"/>
      <c r="P23" s="186"/>
      <c r="Q23" s="325"/>
      <c r="R23" s="325"/>
    </row>
    <row r="24" spans="1:18" s="188" customFormat="1" ht="15">
      <c r="A24" s="331" t="s">
        <v>344</v>
      </c>
      <c r="B24" s="184"/>
      <c r="C24" s="332"/>
      <c r="D24" s="330"/>
      <c r="E24" s="332"/>
      <c r="F24" s="330"/>
      <c r="G24" s="332">
        <v>0</v>
      </c>
      <c r="H24" s="330"/>
      <c r="I24" s="332"/>
      <c r="J24" s="328"/>
      <c r="K24" s="332"/>
      <c r="L24" s="330"/>
      <c r="M24" s="332">
        <v>669</v>
      </c>
      <c r="N24" s="330"/>
      <c r="O24" s="333"/>
      <c r="P24" s="186"/>
      <c r="Q24" s="325"/>
      <c r="R24" s="325"/>
    </row>
    <row r="25" spans="1:18" s="188" customFormat="1" ht="13.5" customHeight="1">
      <c r="A25" s="331" t="s">
        <v>345</v>
      </c>
      <c r="B25" s="184"/>
      <c r="C25" s="330">
        <f>C23+C24</f>
        <v>0</v>
      </c>
      <c r="D25" s="330"/>
      <c r="E25" s="330">
        <f>E23+E24</f>
        <v>0</v>
      </c>
      <c r="F25" s="330"/>
      <c r="G25" s="330">
        <f>G23+G24</f>
        <v>0</v>
      </c>
      <c r="H25" s="330"/>
      <c r="I25" s="330">
        <f>I23+I24</f>
        <v>0</v>
      </c>
      <c r="J25" s="330">
        <f>J22+J23+J24</f>
        <v>0</v>
      </c>
      <c r="K25" s="330">
        <f>K22+K23+K24</f>
        <v>0</v>
      </c>
      <c r="L25" s="330">
        <f>L22+L23+L24</f>
        <v>0</v>
      </c>
      <c r="M25" s="330">
        <f>M23+M24</f>
        <v>685</v>
      </c>
      <c r="N25" s="330"/>
      <c r="O25" s="334">
        <f>C25+K25+M25+E25+G25+I25</f>
        <v>685</v>
      </c>
      <c r="P25" s="186"/>
      <c r="Q25" s="325"/>
      <c r="R25" s="325"/>
    </row>
    <row r="26" spans="1:18" s="188" customFormat="1" ht="15" hidden="1">
      <c r="A26" s="331" t="s">
        <v>35</v>
      </c>
      <c r="B26" s="184"/>
      <c r="C26" s="330"/>
      <c r="D26" s="330"/>
      <c r="E26" s="330"/>
      <c r="F26" s="330"/>
      <c r="G26" s="330"/>
      <c r="H26" s="330"/>
      <c r="I26" s="330"/>
      <c r="J26" s="328"/>
      <c r="K26" s="330"/>
      <c r="L26" s="330"/>
      <c r="M26" s="330"/>
      <c r="N26" s="330"/>
      <c r="O26" s="328"/>
      <c r="P26" s="186"/>
      <c r="Q26" s="325"/>
      <c r="R26" s="325"/>
    </row>
    <row r="27" spans="1:18" s="188" customFormat="1" ht="15" hidden="1">
      <c r="A27" s="331" t="s">
        <v>346</v>
      </c>
      <c r="B27" s="184"/>
      <c r="C27" s="330"/>
      <c r="D27" s="330"/>
      <c r="E27" s="330"/>
      <c r="F27" s="330"/>
      <c r="G27" s="330"/>
      <c r="H27" s="330"/>
      <c r="I27" s="330"/>
      <c r="J27" s="328"/>
      <c r="K27" s="330"/>
      <c r="L27" s="330"/>
      <c r="M27" s="330"/>
      <c r="N27" s="330"/>
      <c r="O27" s="328"/>
      <c r="P27" s="186"/>
      <c r="Q27" s="325"/>
      <c r="R27" s="325"/>
    </row>
    <row r="28" spans="1:18" s="188" customFormat="1" ht="15" hidden="1">
      <c r="A28" s="331" t="s">
        <v>347</v>
      </c>
      <c r="B28" s="184"/>
      <c r="C28" s="330"/>
      <c r="D28" s="330"/>
      <c r="E28" s="330"/>
      <c r="F28" s="330"/>
      <c r="G28" s="330"/>
      <c r="H28" s="330"/>
      <c r="I28" s="330"/>
      <c r="J28" s="328"/>
      <c r="K28" s="330"/>
      <c r="L28" s="330"/>
      <c r="M28" s="330"/>
      <c r="N28" s="330"/>
      <c r="O28" s="328"/>
      <c r="P28" s="186"/>
      <c r="Q28" s="325"/>
      <c r="R28" s="325"/>
    </row>
    <row r="29" spans="1:18" s="188" customFormat="1" ht="23.25" customHeight="1" hidden="1">
      <c r="A29" s="335" t="s">
        <v>348</v>
      </c>
      <c r="B29" s="184"/>
      <c r="C29" s="330"/>
      <c r="D29" s="330"/>
      <c r="E29" s="330"/>
      <c r="F29" s="330"/>
      <c r="G29" s="330"/>
      <c r="H29" s="330"/>
      <c r="I29" s="330"/>
      <c r="J29" s="328"/>
      <c r="K29" s="330"/>
      <c r="L29" s="330"/>
      <c r="M29" s="330"/>
      <c r="N29" s="330"/>
      <c r="O29" s="328"/>
      <c r="P29" s="186"/>
      <c r="Q29" s="325"/>
      <c r="R29" s="325"/>
    </row>
    <row r="30" spans="1:22" s="188" customFormat="1" ht="15.75" thickBot="1">
      <c r="A30" s="329" t="str">
        <f>"Към 31.12."&amp;Баланс!E6</f>
        <v>Към 31.12.2011 г.</v>
      </c>
      <c r="B30" s="184"/>
      <c r="C30" s="337">
        <f>C25+C26+C27+C28+C29+C22</f>
        <v>536</v>
      </c>
      <c r="D30" s="330"/>
      <c r="E30" s="337">
        <f>E25+E26+E27+E28+E29+E22</f>
        <v>0</v>
      </c>
      <c r="F30" s="330"/>
      <c r="G30" s="337">
        <f>G25+G26+G27+G28+G29+G22</f>
        <v>8617</v>
      </c>
      <c r="H30" s="337"/>
      <c r="I30" s="337">
        <f>I25+I26+I27+I28+I29+I22</f>
        <v>0</v>
      </c>
      <c r="J30" s="337">
        <f>J25+J26+J27+J28+J29</f>
        <v>0</v>
      </c>
      <c r="K30" s="337">
        <f>K25+K26+K27+K28+K29</f>
        <v>0</v>
      </c>
      <c r="L30" s="337">
        <f>L25+L26+L27+L28+L29</f>
        <v>0</v>
      </c>
      <c r="M30" s="337">
        <f>M25+M26+M27+M28+M29+M22</f>
        <v>780</v>
      </c>
      <c r="N30" s="330"/>
      <c r="O30" s="337">
        <f>O25+O26+O27+O28+O29+O22</f>
        <v>9933</v>
      </c>
      <c r="P30" s="338"/>
      <c r="Q30" s="325"/>
      <c r="R30" s="325"/>
      <c r="S30" s="189"/>
      <c r="T30" s="189"/>
      <c r="U30" s="189"/>
      <c r="V30" s="189"/>
    </row>
    <row r="31" spans="1:22" s="188" customFormat="1" ht="15.75" thickTop="1">
      <c r="A31" s="339"/>
      <c r="B31" s="340"/>
      <c r="C31" s="341"/>
      <c r="D31" s="341"/>
      <c r="E31" s="341"/>
      <c r="F31" s="664"/>
      <c r="G31" s="664"/>
      <c r="H31" s="664"/>
      <c r="I31" s="664"/>
      <c r="J31" s="664"/>
      <c r="K31" s="340"/>
      <c r="L31" s="341"/>
      <c r="M31" s="341"/>
      <c r="N31" s="341"/>
      <c r="O31" s="341"/>
      <c r="P31" s="338"/>
      <c r="Q31" s="325"/>
      <c r="R31" s="325"/>
      <c r="S31" s="189"/>
      <c r="T31" s="189"/>
      <c r="U31" s="189"/>
      <c r="V31" s="189"/>
    </row>
    <row r="32" spans="1:22" s="187" customFormat="1" ht="14.25">
      <c r="A32" s="679">
        <f>ОПП!A46</f>
        <v>0</v>
      </c>
      <c r="B32" s="679"/>
      <c r="C32" s="679"/>
      <c r="D32" s="679"/>
      <c r="E32" s="679"/>
      <c r="F32" s="679"/>
      <c r="G32" s="679"/>
      <c r="H32" s="679"/>
      <c r="I32" s="679"/>
      <c r="J32" s="679"/>
      <c r="K32" s="679"/>
      <c r="L32" s="679"/>
      <c r="M32" s="679"/>
      <c r="N32" s="679"/>
      <c r="O32" s="679"/>
      <c r="P32" s="338"/>
      <c r="Q32" s="325"/>
      <c r="R32" s="325"/>
      <c r="S32" s="190"/>
      <c r="T32" s="190"/>
      <c r="U32" s="190"/>
      <c r="V32" s="190"/>
    </row>
    <row r="33" spans="1:22" s="187" customFormat="1" ht="15">
      <c r="A33" s="342"/>
      <c r="B33" s="191"/>
      <c r="C33" s="342"/>
      <c r="D33" s="192"/>
      <c r="E33" s="342"/>
      <c r="F33" s="680"/>
      <c r="G33" s="680"/>
      <c r="H33" s="680"/>
      <c r="I33" s="680"/>
      <c r="J33" s="680"/>
      <c r="K33" s="343"/>
      <c r="L33" s="192"/>
      <c r="M33" s="342"/>
      <c r="N33" s="192"/>
      <c r="O33" s="342"/>
      <c r="P33" s="338"/>
      <c r="Q33" s="344"/>
      <c r="R33" s="190"/>
      <c r="S33" s="190"/>
      <c r="T33" s="190"/>
      <c r="U33" s="190"/>
      <c r="V33" s="190"/>
    </row>
    <row r="34" spans="1:22" s="187" customFormat="1" ht="14.25">
      <c r="A34" s="16"/>
      <c r="B34" s="678"/>
      <c r="C34" s="678"/>
      <c r="D34" s="678"/>
      <c r="E34" s="678"/>
      <c r="F34" s="678"/>
      <c r="G34" s="678"/>
      <c r="H34" s="678"/>
      <c r="I34" s="185"/>
      <c r="J34" s="185"/>
      <c r="K34" s="185"/>
      <c r="L34" s="185"/>
      <c r="M34" s="185"/>
      <c r="N34" s="185"/>
      <c r="O34" s="185"/>
      <c r="P34" s="338"/>
      <c r="Q34" s="190"/>
      <c r="R34" s="190"/>
      <c r="S34" s="190"/>
      <c r="T34" s="190"/>
      <c r="U34" s="190"/>
      <c r="V34" s="190"/>
    </row>
    <row r="35" spans="1:22" ht="15">
      <c r="A35" s="345"/>
      <c r="B35" s="346"/>
      <c r="C35" s="195"/>
      <c r="D35" s="195"/>
      <c r="E35" s="195"/>
      <c r="F35" s="195"/>
      <c r="G35" s="195"/>
      <c r="H35" s="195"/>
      <c r="I35" s="195"/>
      <c r="J35" s="195"/>
      <c r="K35" s="195"/>
      <c r="L35" s="195"/>
      <c r="M35" s="195"/>
      <c r="N35" s="195"/>
      <c r="O35" s="195"/>
      <c r="P35" s="338"/>
      <c r="Q35" s="196"/>
      <c r="R35" s="196"/>
      <c r="S35" s="196"/>
      <c r="T35" s="196"/>
      <c r="U35" s="196"/>
      <c r="V35" s="196"/>
    </row>
    <row r="36" spans="1:22" ht="14.25">
      <c r="A36" s="347"/>
      <c r="B36" s="197"/>
      <c r="C36" s="195"/>
      <c r="D36" s="195"/>
      <c r="E36" s="195"/>
      <c r="F36" s="195"/>
      <c r="G36" s="195"/>
      <c r="H36" s="195"/>
      <c r="I36" s="195"/>
      <c r="J36" s="195"/>
      <c r="K36" s="195"/>
      <c r="L36" s="195"/>
      <c r="M36" s="195"/>
      <c r="N36" s="195"/>
      <c r="O36" s="195"/>
      <c r="P36" s="338"/>
      <c r="Q36" s="196"/>
      <c r="R36" s="196"/>
      <c r="S36" s="196"/>
      <c r="T36" s="196"/>
      <c r="U36" s="196"/>
      <c r="V36" s="196"/>
    </row>
    <row r="37" spans="1:22" ht="14.25">
      <c r="A37" s="695" t="s">
        <v>486</v>
      </c>
      <c r="B37" s="695"/>
      <c r="C37" s="695"/>
      <c r="D37" s="695"/>
      <c r="E37" s="695"/>
      <c r="F37" s="695"/>
      <c r="G37" s="695"/>
      <c r="H37" s="195"/>
      <c r="I37" s="195"/>
      <c r="J37" s="195"/>
      <c r="K37" s="195"/>
      <c r="L37" s="195"/>
      <c r="M37" s="195"/>
      <c r="N37" s="195"/>
      <c r="O37" s="195"/>
      <c r="P37" s="338"/>
      <c r="Q37" s="196"/>
      <c r="R37" s="196"/>
      <c r="S37" s="196"/>
      <c r="T37" s="196"/>
      <c r="U37" s="196"/>
      <c r="V37" s="196"/>
    </row>
    <row r="38" spans="1:22" ht="15">
      <c r="A38" s="193" t="s">
        <v>236</v>
      </c>
      <c r="B38" s="197"/>
      <c r="C38" s="195"/>
      <c r="D38" s="195"/>
      <c r="E38" s="195"/>
      <c r="F38" s="195"/>
      <c r="G38" s="195"/>
      <c r="H38" s="195"/>
      <c r="I38" s="195"/>
      <c r="J38" s="195"/>
      <c r="K38" s="195"/>
      <c r="L38" s="195"/>
      <c r="M38" s="195"/>
      <c r="N38" s="195"/>
      <c r="O38" s="195"/>
      <c r="P38" s="338"/>
      <c r="Q38" s="196"/>
      <c r="R38" s="196"/>
      <c r="S38" s="196"/>
      <c r="T38" s="196"/>
      <c r="U38" s="196"/>
      <c r="V38" s="196"/>
    </row>
    <row r="39" spans="1:22" ht="15">
      <c r="A39" s="194" t="s">
        <v>477</v>
      </c>
      <c r="B39" s="197"/>
      <c r="C39" s="195"/>
      <c r="D39" s="195"/>
      <c r="E39" s="195"/>
      <c r="F39" s="195"/>
      <c r="G39" s="195"/>
      <c r="H39" s="195"/>
      <c r="I39" s="195"/>
      <c r="J39" s="195"/>
      <c r="K39" s="195"/>
      <c r="L39" s="195"/>
      <c r="M39" s="195"/>
      <c r="N39" s="195"/>
      <c r="O39" s="195"/>
      <c r="P39" s="338"/>
      <c r="Q39" s="196"/>
      <c r="R39" s="196"/>
      <c r="S39" s="196"/>
      <c r="T39" s="196"/>
      <c r="U39" s="196"/>
      <c r="V39" s="196"/>
    </row>
    <row r="40" spans="1:22" ht="15">
      <c r="A40" s="194"/>
      <c r="B40" s="197"/>
      <c r="C40" s="195"/>
      <c r="D40" s="195"/>
      <c r="E40" s="195"/>
      <c r="F40" s="195"/>
      <c r="G40" s="195"/>
      <c r="H40" s="195"/>
      <c r="I40" s="195"/>
      <c r="J40" s="195"/>
      <c r="K40" s="195"/>
      <c r="L40" s="195"/>
      <c r="M40" s="195"/>
      <c r="N40" s="195"/>
      <c r="O40" s="195"/>
      <c r="P40" s="338"/>
      <c r="Q40" s="196"/>
      <c r="R40" s="196"/>
      <c r="S40" s="196"/>
      <c r="T40" s="196"/>
      <c r="U40" s="196"/>
      <c r="V40" s="196"/>
    </row>
    <row r="41" spans="1:22" ht="15">
      <c r="A41" s="198" t="s">
        <v>13</v>
      </c>
      <c r="B41" s="197"/>
      <c r="C41" s="195"/>
      <c r="D41" s="195"/>
      <c r="E41" s="195"/>
      <c r="F41" s="195"/>
      <c r="G41" s="195"/>
      <c r="H41" s="195"/>
      <c r="I41" s="195"/>
      <c r="J41" s="195"/>
      <c r="K41" s="195"/>
      <c r="L41" s="195"/>
      <c r="M41" s="195"/>
      <c r="N41" s="195"/>
      <c r="O41" s="195"/>
      <c r="P41" s="338"/>
      <c r="Q41" s="196"/>
      <c r="R41" s="196"/>
      <c r="S41" s="196"/>
      <c r="T41" s="196"/>
      <c r="U41" s="196"/>
      <c r="V41" s="196"/>
    </row>
    <row r="42" spans="1:22" ht="15">
      <c r="A42" s="199" t="s">
        <v>478</v>
      </c>
      <c r="B42" s="197"/>
      <c r="C42" s="195"/>
      <c r="D42" s="195"/>
      <c r="E42" s="195"/>
      <c r="F42" s="195"/>
      <c r="G42" s="195"/>
      <c r="H42" s="195"/>
      <c r="I42" s="195"/>
      <c r="J42" s="195"/>
      <c r="K42" s="195"/>
      <c r="L42" s="195"/>
      <c r="M42" s="195"/>
      <c r="N42" s="195"/>
      <c r="O42" s="195"/>
      <c r="P42" s="338"/>
      <c r="Q42" s="196"/>
      <c r="R42" s="196"/>
      <c r="S42" s="196"/>
      <c r="T42" s="196"/>
      <c r="U42" s="196"/>
      <c r="V42" s="196"/>
    </row>
    <row r="43" spans="1:22" ht="15">
      <c r="A43" s="198"/>
      <c r="B43" s="200"/>
      <c r="C43" s="195"/>
      <c r="D43" s="195"/>
      <c r="E43" s="195"/>
      <c r="F43" s="195"/>
      <c r="G43" s="195"/>
      <c r="H43" s="195"/>
      <c r="I43" s="195"/>
      <c r="J43" s="195"/>
      <c r="K43" s="195"/>
      <c r="L43" s="195"/>
      <c r="M43" s="195"/>
      <c r="N43" s="195"/>
      <c r="O43" s="195"/>
      <c r="P43" s="338"/>
      <c r="Q43" s="196"/>
      <c r="R43" s="196"/>
      <c r="S43" s="196"/>
      <c r="T43" s="196"/>
      <c r="U43" s="196"/>
      <c r="V43" s="196"/>
    </row>
    <row r="44" spans="1:22" ht="15">
      <c r="A44" s="199" t="s">
        <v>36</v>
      </c>
      <c r="B44" s="197"/>
      <c r="C44" s="195"/>
      <c r="D44" s="195"/>
      <c r="E44" s="195"/>
      <c r="F44" s="195"/>
      <c r="G44" s="195"/>
      <c r="H44" s="195"/>
      <c r="I44" s="195"/>
      <c r="J44" s="195"/>
      <c r="K44" s="195"/>
      <c r="L44" s="195"/>
      <c r="M44" s="195"/>
      <c r="N44" s="195"/>
      <c r="O44" s="195"/>
      <c r="P44" s="338"/>
      <c r="Q44" s="196"/>
      <c r="R44" s="196"/>
      <c r="S44" s="196"/>
      <c r="T44" s="196"/>
      <c r="U44" s="196"/>
      <c r="V44" s="196"/>
    </row>
    <row r="45" spans="1:16" ht="15">
      <c r="A45" s="194" t="s">
        <v>327</v>
      </c>
      <c r="B45" s="201"/>
      <c r="C45" s="195"/>
      <c r="D45" s="195"/>
      <c r="E45" s="195"/>
      <c r="F45" s="195"/>
      <c r="G45" s="195"/>
      <c r="H45" s="195"/>
      <c r="I45" s="195"/>
      <c r="J45" s="195"/>
      <c r="K45" s="195"/>
      <c r="L45" s="195"/>
      <c r="M45" s="195"/>
      <c r="N45" s="195"/>
      <c r="O45" s="195"/>
      <c r="P45" s="338"/>
    </row>
    <row r="46" spans="1:16" ht="14.25">
      <c r="A46" s="243"/>
      <c r="B46" s="200"/>
      <c r="C46" s="195"/>
      <c r="D46" s="195"/>
      <c r="E46" s="195"/>
      <c r="F46" s="195"/>
      <c r="G46" s="195"/>
      <c r="H46" s="195"/>
      <c r="I46" s="195"/>
      <c r="J46" s="195"/>
      <c r="K46" s="195"/>
      <c r="L46" s="195"/>
      <c r="M46" s="195"/>
      <c r="N46" s="195"/>
      <c r="O46" s="195"/>
      <c r="P46" s="338"/>
    </row>
    <row r="47" spans="1:16" ht="15">
      <c r="A47" s="194" t="s">
        <v>487</v>
      </c>
      <c r="B47" s="200"/>
      <c r="C47" s="195"/>
      <c r="D47" s="195"/>
      <c r="E47" s="195"/>
      <c r="F47" s="195"/>
      <c r="G47" s="195"/>
      <c r="H47" s="195"/>
      <c r="I47" s="195"/>
      <c r="J47" s="195"/>
      <c r="K47" s="195"/>
      <c r="L47" s="195"/>
      <c r="M47" s="195"/>
      <c r="N47" s="195"/>
      <c r="O47" s="195"/>
      <c r="P47" s="338"/>
    </row>
    <row r="48" spans="1:16" s="557" customFormat="1" ht="14.25">
      <c r="A48" s="555"/>
      <c r="B48" s="555"/>
      <c r="C48" s="556"/>
      <c r="D48" s="556"/>
      <c r="E48" s="556"/>
      <c r="F48" s="556"/>
      <c r="G48" s="556"/>
      <c r="H48" s="556"/>
      <c r="I48" s="556"/>
      <c r="J48" s="556"/>
      <c r="K48" s="556"/>
      <c r="L48" s="556"/>
      <c r="M48" s="556"/>
      <c r="P48" s="556"/>
    </row>
    <row r="49" spans="1:16" s="557" customFormat="1" ht="15" thickBot="1">
      <c r="A49" s="558"/>
      <c r="B49" s="348"/>
      <c r="C49" s="562"/>
      <c r="D49" s="562"/>
      <c r="E49" s="562"/>
      <c r="F49" s="562"/>
      <c r="G49" s="562"/>
      <c r="H49" s="562"/>
      <c r="I49" s="562"/>
      <c r="J49" s="562"/>
      <c r="K49" s="562"/>
      <c r="L49" s="562"/>
      <c r="M49" s="562"/>
      <c r="N49" s="563"/>
      <c r="O49" s="564"/>
      <c r="P49" s="556"/>
    </row>
    <row r="50" spans="1:16" s="557" customFormat="1" ht="15.75" thickBot="1" thickTop="1">
      <c r="A50" s="558"/>
      <c r="B50" s="556"/>
      <c r="C50" s="562"/>
      <c r="D50" s="562"/>
      <c r="E50" s="562"/>
      <c r="F50" s="562"/>
      <c r="G50" s="562"/>
      <c r="H50" s="562"/>
      <c r="I50" s="562"/>
      <c r="J50" s="562"/>
      <c r="K50" s="562"/>
      <c r="L50" s="562"/>
      <c r="M50" s="562"/>
      <c r="N50" s="563"/>
      <c r="O50" s="564"/>
      <c r="P50" s="556"/>
    </row>
    <row r="51" spans="1:16" s="561" customFormat="1" ht="15" thickTop="1">
      <c r="A51" s="559"/>
      <c r="B51" s="560"/>
      <c r="C51" s="565"/>
      <c r="D51" s="560"/>
      <c r="E51" s="565"/>
      <c r="F51" s="560"/>
      <c r="G51" s="565"/>
      <c r="H51" s="560"/>
      <c r="I51" s="565"/>
      <c r="J51" s="560"/>
      <c r="K51" s="560"/>
      <c r="L51" s="560"/>
      <c r="M51" s="565"/>
      <c r="O51" s="565"/>
      <c r="P51" s="560"/>
    </row>
    <row r="52" spans="1:16" s="561" customFormat="1" ht="14.25">
      <c r="A52" s="559"/>
      <c r="B52" s="560"/>
      <c r="C52" s="565"/>
      <c r="D52" s="560"/>
      <c r="E52" s="565"/>
      <c r="F52" s="560"/>
      <c r="G52" s="565"/>
      <c r="H52" s="560"/>
      <c r="I52" s="565"/>
      <c r="J52" s="560"/>
      <c r="K52" s="560"/>
      <c r="L52" s="560"/>
      <c r="M52" s="565"/>
      <c r="O52" s="565"/>
      <c r="P52" s="560"/>
    </row>
    <row r="53" spans="1:16" ht="14.25">
      <c r="A53" s="325"/>
      <c r="B53" s="325"/>
      <c r="C53" s="325"/>
      <c r="D53" s="325"/>
      <c r="E53" s="325"/>
      <c r="F53" s="325"/>
      <c r="G53" s="325"/>
      <c r="H53" s="325"/>
      <c r="I53" s="325"/>
      <c r="J53" s="325"/>
      <c r="K53" s="325"/>
      <c r="L53" s="325"/>
      <c r="M53" s="325"/>
      <c r="P53" s="325"/>
    </row>
    <row r="54" spans="1:16" ht="14.25">
      <c r="A54" s="325"/>
      <c r="B54" s="325"/>
      <c r="C54" s="325"/>
      <c r="D54" s="325"/>
      <c r="E54" s="325"/>
      <c r="F54" s="325"/>
      <c r="G54" s="325"/>
      <c r="H54" s="325"/>
      <c r="I54" s="325"/>
      <c r="J54" s="325"/>
      <c r="K54" s="325"/>
      <c r="L54" s="325"/>
      <c r="M54" s="325"/>
      <c r="P54" s="325"/>
    </row>
    <row r="55" spans="1:16" ht="14.25">
      <c r="A55" s="325"/>
      <c r="B55" s="325"/>
      <c r="C55" s="325"/>
      <c r="D55" s="325"/>
      <c r="E55" s="325"/>
      <c r="F55" s="325"/>
      <c r="G55" s="325"/>
      <c r="H55" s="325"/>
      <c r="I55" s="325"/>
      <c r="J55" s="325"/>
      <c r="K55" s="325"/>
      <c r="L55" s="325"/>
      <c r="M55" s="325"/>
      <c r="P55" s="325"/>
    </row>
    <row r="56" spans="1:19" ht="14.25">
      <c r="A56" s="325"/>
      <c r="B56" s="325"/>
      <c r="C56" s="325"/>
      <c r="D56" s="325"/>
      <c r="E56" s="325"/>
      <c r="F56" s="325"/>
      <c r="G56" s="325"/>
      <c r="H56" s="325"/>
      <c r="I56" s="325"/>
      <c r="J56" s="325"/>
      <c r="K56" s="325"/>
      <c r="L56" s="325"/>
      <c r="M56" s="325"/>
      <c r="O56" s="202"/>
      <c r="P56" s="325"/>
      <c r="S56" s="180" t="s">
        <v>24</v>
      </c>
    </row>
    <row r="57" spans="1:16" ht="14.25">
      <c r="A57" s="325"/>
      <c r="B57" s="325"/>
      <c r="C57" s="325"/>
      <c r="D57" s="325"/>
      <c r="E57" s="325"/>
      <c r="F57" s="325"/>
      <c r="G57" s="325"/>
      <c r="H57" s="325"/>
      <c r="I57" s="325"/>
      <c r="J57" s="325"/>
      <c r="K57" s="325"/>
      <c r="L57" s="325"/>
      <c r="M57" s="325"/>
      <c r="P57" s="325"/>
    </row>
    <row r="58" spans="1:16" ht="14.25">
      <c r="A58" s="325"/>
      <c r="B58" s="325"/>
      <c r="C58" s="325"/>
      <c r="D58" s="325"/>
      <c r="E58" s="325"/>
      <c r="F58" s="325"/>
      <c r="G58" s="325"/>
      <c r="H58" s="325"/>
      <c r="I58" s="325"/>
      <c r="J58" s="325"/>
      <c r="K58" s="325"/>
      <c r="L58" s="325"/>
      <c r="M58" s="325"/>
      <c r="P58" s="325"/>
    </row>
    <row r="59" spans="1:16" ht="14.25">
      <c r="A59" s="325"/>
      <c r="B59" s="325"/>
      <c r="C59" s="325"/>
      <c r="D59" s="325"/>
      <c r="E59" s="325"/>
      <c r="F59" s="325"/>
      <c r="G59" s="325"/>
      <c r="H59" s="325"/>
      <c r="I59" s="325"/>
      <c r="J59" s="325"/>
      <c r="K59" s="325"/>
      <c r="L59" s="325"/>
      <c r="M59" s="325"/>
      <c r="P59" s="325"/>
    </row>
    <row r="60" ht="14.25">
      <c r="P60" s="325"/>
    </row>
    <row r="61" ht="14.25">
      <c r="P61" s="325"/>
    </row>
    <row r="62" ht="14.25">
      <c r="P62" s="325"/>
    </row>
    <row r="63" ht="14.25">
      <c r="P63" s="325"/>
    </row>
    <row r="64" ht="14.25">
      <c r="P64" s="325"/>
    </row>
  </sheetData>
  <sheetProtection/>
  <mergeCells count="18">
    <mergeCell ref="A1:O1"/>
    <mergeCell ref="A2:O2"/>
    <mergeCell ref="A5:O5"/>
    <mergeCell ref="A6:A7"/>
    <mergeCell ref="C6:C7"/>
    <mergeCell ref="E6:E7"/>
    <mergeCell ref="G6:G7"/>
    <mergeCell ref="A3:H3"/>
    <mergeCell ref="M6:M7"/>
    <mergeCell ref="O6:O7"/>
    <mergeCell ref="B34:H34"/>
    <mergeCell ref="A37:G37"/>
    <mergeCell ref="A32:O32"/>
    <mergeCell ref="A4:O4"/>
    <mergeCell ref="F33:J33"/>
    <mergeCell ref="F31:J31"/>
    <mergeCell ref="I6:I7"/>
    <mergeCell ref="K6:K7"/>
  </mergeCells>
  <printOptions horizontalCentered="1"/>
  <pageMargins left="0.7480314960629921" right="0.6299212598425197" top="0.4724409448818898" bottom="0.7086614173228347" header="0.3937007874015748" footer="0.7874015748031497"/>
  <pageSetup firstPageNumber="1" useFirstPageNumber="1" fitToHeight="1" fitToWidth="1" horizontalDpi="600" verticalDpi="600" orientation="portrait" paperSize="9" scale="73" r:id="rId1"/>
  <rowBreaks count="1" manualBreakCount="1">
    <brk id="47" max="12" man="1"/>
  </rowBreaks>
  <colBreaks count="1" manualBreakCount="1">
    <brk id="15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M41"/>
  <sheetViews>
    <sheetView tabSelected="1" zoomScaleSheetLayoutView="100" zoomScalePageLayoutView="0" workbookViewId="0" topLeftCell="C1">
      <selection activeCell="C47" sqref="C47"/>
    </sheetView>
  </sheetViews>
  <sheetFormatPr defaultColWidth="9.140625" defaultRowHeight="12.75"/>
  <cols>
    <col min="1" max="1" width="2.421875" style="325" customWidth="1"/>
    <col min="2" max="2" width="3.8515625" style="325" customWidth="1"/>
    <col min="3" max="3" width="54.00390625" style="325" customWidth="1"/>
    <col min="4" max="4" width="1.7109375" style="325" customWidth="1"/>
    <col min="5" max="5" width="9.7109375" style="325" customWidth="1"/>
    <col min="6" max="6" width="2.140625" style="631" customWidth="1"/>
    <col min="7" max="7" width="9.57421875" style="325" customWidth="1"/>
    <col min="8" max="8" width="2.00390625" style="325" customWidth="1"/>
    <col min="9" max="9" width="7.8515625" style="325" customWidth="1"/>
    <col min="10" max="10" width="2.28125" style="325" customWidth="1"/>
    <col min="11" max="11" width="9.140625" style="325" customWidth="1"/>
    <col min="12" max="12" width="3.00390625" style="325" customWidth="1"/>
    <col min="13" max="13" width="33.57421875" style="325" bestFit="1" customWidth="1"/>
    <col min="14" max="16384" width="9.140625" style="325" customWidth="1"/>
  </cols>
  <sheetData>
    <row r="1" spans="1:12" ht="12.75">
      <c r="A1" s="63"/>
      <c r="B1" s="63"/>
      <c r="C1" s="63"/>
      <c r="D1" s="63"/>
      <c r="E1" s="63"/>
      <c r="F1" s="347"/>
      <c r="G1" s="63"/>
      <c r="H1" s="63"/>
      <c r="I1" s="63"/>
      <c r="J1" s="63"/>
      <c r="K1" s="63"/>
      <c r="L1" s="63"/>
    </row>
    <row r="2" spans="1:13" s="629" customFormat="1" ht="15.75">
      <c r="A2" s="417"/>
      <c r="B2" s="417">
        <v>10</v>
      </c>
      <c r="C2" s="417" t="s">
        <v>392</v>
      </c>
      <c r="D2" s="417"/>
      <c r="E2" s="417"/>
      <c r="F2" s="594"/>
      <c r="G2" s="417"/>
      <c r="H2" s="417"/>
      <c r="I2" s="417"/>
      <c r="J2" s="417"/>
      <c r="K2" s="417"/>
      <c r="L2" s="417"/>
      <c r="M2" s="628"/>
    </row>
    <row r="3" spans="1:13" ht="12.75">
      <c r="A3" s="63"/>
      <c r="B3" s="63"/>
      <c r="C3" s="63"/>
      <c r="D3" s="63"/>
      <c r="E3" s="63"/>
      <c r="F3" s="347"/>
      <c r="G3" s="63"/>
      <c r="H3" s="63"/>
      <c r="I3" s="63"/>
      <c r="J3" s="63"/>
      <c r="K3" s="63"/>
      <c r="L3" s="63"/>
      <c r="M3" s="628"/>
    </row>
    <row r="4" spans="1:12" ht="12.75">
      <c r="A4" s="63"/>
      <c r="B4" s="63"/>
      <c r="C4" s="102"/>
      <c r="D4" s="130"/>
      <c r="E4" s="592" t="str">
        <f>ОПП!D5</f>
        <v>2011 г.</v>
      </c>
      <c r="F4" s="595"/>
      <c r="G4" s="592" t="str">
        <f>ОПП!F5</f>
        <v>2010 г.</v>
      </c>
      <c r="H4" s="63"/>
      <c r="I4" s="63"/>
      <c r="J4" s="63"/>
      <c r="K4" s="63"/>
      <c r="L4" s="63"/>
    </row>
    <row r="5" spans="1:12" ht="12.75">
      <c r="A5" s="63"/>
      <c r="B5" s="63"/>
      <c r="C5" s="102"/>
      <c r="D5" s="92"/>
      <c r="E5" s="50"/>
      <c r="F5" s="596"/>
      <c r="G5" s="50"/>
      <c r="H5" s="63"/>
      <c r="I5" s="63"/>
      <c r="J5" s="63"/>
      <c r="K5" s="63"/>
      <c r="L5" s="63"/>
    </row>
    <row r="6" spans="1:12" ht="12.75">
      <c r="A6" s="63"/>
      <c r="B6" s="63"/>
      <c r="C6" s="50" t="s">
        <v>275</v>
      </c>
      <c r="D6" s="51"/>
      <c r="E6" s="566"/>
      <c r="F6" s="536"/>
      <c r="G6" s="566"/>
      <c r="H6" s="91"/>
      <c r="I6" s="63"/>
      <c r="J6" s="63"/>
      <c r="K6" s="63"/>
      <c r="L6" s="63"/>
    </row>
    <row r="7" spans="1:12" ht="12.75">
      <c r="A7" s="63"/>
      <c r="B7" s="63"/>
      <c r="C7" s="50" t="s">
        <v>276</v>
      </c>
      <c r="D7" s="51"/>
      <c r="E7" s="566">
        <v>27</v>
      </c>
      <c r="F7" s="536"/>
      <c r="G7" s="566">
        <v>0</v>
      </c>
      <c r="H7" s="91"/>
      <c r="I7" s="63"/>
      <c r="J7" s="63"/>
      <c r="K7" s="63"/>
      <c r="L7" s="63"/>
    </row>
    <row r="8" spans="1:12" ht="13.5" thickBot="1">
      <c r="A8" s="63"/>
      <c r="B8" s="63"/>
      <c r="C8" s="112" t="s">
        <v>277</v>
      </c>
      <c r="D8" s="112"/>
      <c r="E8" s="603">
        <f>SUM(E6:E7)</f>
        <v>27</v>
      </c>
      <c r="F8" s="604"/>
      <c r="G8" s="603">
        <f>SUM(G6:G7)</f>
        <v>0</v>
      </c>
      <c r="H8" s="91"/>
      <c r="I8" s="63"/>
      <c r="J8" s="63"/>
      <c r="K8" s="63"/>
      <c r="L8" s="63"/>
    </row>
    <row r="9" spans="1:12" ht="13.5" thickTop="1">
      <c r="A9" s="63"/>
      <c r="B9" s="63"/>
      <c r="C9" s="63"/>
      <c r="D9" s="63"/>
      <c r="E9" s="91"/>
      <c r="F9" s="407"/>
      <c r="G9" s="91"/>
      <c r="H9" s="91"/>
      <c r="I9" s="63"/>
      <c r="J9" s="63"/>
      <c r="K9" s="63"/>
      <c r="L9" s="63"/>
    </row>
    <row r="10" spans="1:12" ht="12.75">
      <c r="A10" s="63"/>
      <c r="B10" s="63"/>
      <c r="C10" s="130"/>
      <c r="D10" s="130"/>
      <c r="E10" s="468" t="str">
        <f>E4</f>
        <v>2011 г.</v>
      </c>
      <c r="F10" s="468"/>
      <c r="G10" s="468" t="str">
        <f>G4</f>
        <v>2010 г.</v>
      </c>
      <c r="H10" s="63"/>
      <c r="I10" s="63"/>
      <c r="J10" s="63"/>
      <c r="K10" s="63"/>
      <c r="L10" s="63"/>
    </row>
    <row r="11" spans="1:12" ht="13.5" thickBot="1">
      <c r="A11" s="63"/>
      <c r="B11" s="63"/>
      <c r="C11" s="131" t="s">
        <v>278</v>
      </c>
      <c r="D11" s="131"/>
      <c r="E11" s="487">
        <v>16</v>
      </c>
      <c r="F11" s="602"/>
      <c r="G11" s="487">
        <v>37</v>
      </c>
      <c r="H11" s="91"/>
      <c r="I11" s="91"/>
      <c r="J11" s="63"/>
      <c r="K11" s="63"/>
      <c r="L11" s="63"/>
    </row>
    <row r="12" spans="1:12" ht="26.25" thickTop="1">
      <c r="A12" s="63"/>
      <c r="B12" s="63"/>
      <c r="C12" s="132" t="s">
        <v>363</v>
      </c>
      <c r="D12" s="131"/>
      <c r="E12" s="605"/>
      <c r="F12" s="482"/>
      <c r="G12" s="605">
        <v>27</v>
      </c>
      <c r="H12" s="91"/>
      <c r="I12" s="91"/>
      <c r="J12" s="63"/>
      <c r="K12" s="63"/>
      <c r="L12" s="63"/>
    </row>
    <row r="13" spans="1:12" ht="12.75">
      <c r="A13" s="63"/>
      <c r="B13" s="63"/>
      <c r="C13" s="131" t="s">
        <v>279</v>
      </c>
      <c r="D13" s="131"/>
      <c r="E13" s="605"/>
      <c r="F13" s="482"/>
      <c r="G13" s="605"/>
      <c r="H13" s="91"/>
      <c r="I13" s="91"/>
      <c r="J13" s="63"/>
      <c r="K13" s="63"/>
      <c r="L13" s="63"/>
    </row>
    <row r="14" spans="1:12" ht="12.75">
      <c r="A14" s="63"/>
      <c r="B14" s="63"/>
      <c r="C14" s="131" t="s">
        <v>280</v>
      </c>
      <c r="D14" s="131"/>
      <c r="E14" s="605"/>
      <c r="F14" s="482"/>
      <c r="G14" s="605"/>
      <c r="H14" s="91"/>
      <c r="I14" s="91"/>
      <c r="J14" s="63"/>
      <c r="K14" s="63"/>
      <c r="L14" s="63"/>
    </row>
    <row r="15" spans="1:12" ht="12.75">
      <c r="A15" s="63"/>
      <c r="B15" s="63"/>
      <c r="C15" s="131" t="s">
        <v>281</v>
      </c>
      <c r="D15" s="131"/>
      <c r="E15" s="605">
        <v>0</v>
      </c>
      <c r="F15" s="482"/>
      <c r="G15" s="605">
        <v>0</v>
      </c>
      <c r="H15" s="91"/>
      <c r="I15" s="91"/>
      <c r="J15" s="63"/>
      <c r="K15" s="63"/>
      <c r="L15" s="63"/>
    </row>
    <row r="16" spans="1:12" ht="12.75">
      <c r="A16" s="63"/>
      <c r="B16" s="63"/>
      <c r="C16" s="131" t="s">
        <v>282</v>
      </c>
      <c r="D16" s="131"/>
      <c r="E16" s="605">
        <v>0</v>
      </c>
      <c r="F16" s="482"/>
      <c r="G16" s="605">
        <v>0</v>
      </c>
      <c r="H16" s="91"/>
      <c r="I16" s="91"/>
      <c r="J16" s="63"/>
      <c r="K16" s="63"/>
      <c r="L16" s="63"/>
    </row>
    <row r="17" spans="1:12" ht="12.75">
      <c r="A17" s="63"/>
      <c r="B17" s="63"/>
      <c r="C17" s="131" t="s">
        <v>29</v>
      </c>
      <c r="D17" s="131"/>
      <c r="E17" s="605">
        <v>0</v>
      </c>
      <c r="F17" s="482"/>
      <c r="G17" s="605">
        <v>0</v>
      </c>
      <c r="H17" s="91"/>
      <c r="I17" s="91"/>
      <c r="J17" s="63"/>
      <c r="K17" s="63"/>
      <c r="L17" s="63"/>
    </row>
    <row r="18" spans="1:12" ht="13.5" thickBot="1">
      <c r="A18" s="63"/>
      <c r="B18" s="63"/>
      <c r="C18" s="131" t="s">
        <v>257</v>
      </c>
      <c r="D18" s="131"/>
      <c r="E18" s="606">
        <f>SUM(E12:E17)</f>
        <v>0</v>
      </c>
      <c r="F18" s="484"/>
      <c r="G18" s="606">
        <f>SUM(G12:G17)</f>
        <v>27</v>
      </c>
      <c r="H18" s="91"/>
      <c r="I18" s="91"/>
      <c r="J18" s="63"/>
      <c r="K18" s="63"/>
      <c r="L18" s="63"/>
    </row>
    <row r="19" spans="1:12" ht="13.5" thickTop="1">
      <c r="A19" s="63"/>
      <c r="B19" s="63"/>
      <c r="C19" s="63"/>
      <c r="D19" s="63"/>
      <c r="E19" s="63"/>
      <c r="F19" s="347"/>
      <c r="G19" s="63"/>
      <c r="H19" s="63"/>
      <c r="I19" s="63"/>
      <c r="J19" s="63"/>
      <c r="K19" s="63"/>
      <c r="L19" s="63"/>
    </row>
    <row r="20" spans="1:12" ht="25.5" customHeight="1">
      <c r="A20" s="63"/>
      <c r="B20" s="63"/>
      <c r="C20" s="102"/>
      <c r="D20" s="63"/>
      <c r="E20" s="666" t="s">
        <v>400</v>
      </c>
      <c r="F20" s="666"/>
      <c r="G20" s="666"/>
      <c r="H20" s="50"/>
      <c r="I20" s="667" t="s">
        <v>283</v>
      </c>
      <c r="J20" s="667"/>
      <c r="K20" s="667"/>
      <c r="L20" s="7"/>
    </row>
    <row r="21" spans="1:12" s="630" customFormat="1" ht="12.75">
      <c r="A21" s="597"/>
      <c r="B21" s="597"/>
      <c r="C21" s="102"/>
      <c r="D21" s="597"/>
      <c r="E21" s="598" t="str">
        <f>E10</f>
        <v>2011 г.</v>
      </c>
      <c r="F21" s="599"/>
      <c r="G21" s="598" t="str">
        <f>G10</f>
        <v>2010 г.</v>
      </c>
      <c r="H21" s="600"/>
      <c r="I21" s="601" t="str">
        <f>E21</f>
        <v>2011 г.</v>
      </c>
      <c r="J21" s="599"/>
      <c r="K21" s="601" t="str">
        <f>G21</f>
        <v>2010 г.</v>
      </c>
      <c r="L21" s="599"/>
    </row>
    <row r="22" spans="1:12" ht="12.75">
      <c r="A22" s="63"/>
      <c r="B22" s="63"/>
      <c r="C22" s="50"/>
      <c r="D22" s="63"/>
      <c r="E22" s="607"/>
      <c r="F22" s="608"/>
      <c r="G22" s="607"/>
      <c r="H22" s="607"/>
      <c r="I22" s="607"/>
      <c r="J22" s="607"/>
      <c r="K22" s="91"/>
      <c r="L22" s="63"/>
    </row>
    <row r="23" spans="1:12" ht="12.75">
      <c r="A23" s="63"/>
      <c r="B23" s="63"/>
      <c r="C23" s="100" t="s">
        <v>44</v>
      </c>
      <c r="D23" s="63"/>
      <c r="E23" s="609"/>
      <c r="F23" s="610"/>
      <c r="G23" s="609"/>
      <c r="H23" s="609"/>
      <c r="I23" s="609"/>
      <c r="J23" s="609"/>
      <c r="K23" s="91"/>
      <c r="L23" s="63"/>
    </row>
    <row r="24" spans="1:12" ht="12.75">
      <c r="A24" s="63"/>
      <c r="B24" s="63"/>
      <c r="C24" s="50" t="s">
        <v>284</v>
      </c>
      <c r="D24" s="63"/>
      <c r="E24" s="611">
        <v>108</v>
      </c>
      <c r="F24" s="610"/>
      <c r="G24" s="611">
        <v>108</v>
      </c>
      <c r="H24" s="609"/>
      <c r="I24" s="609"/>
      <c r="J24" s="609"/>
      <c r="K24" s="91"/>
      <c r="L24" s="63"/>
    </row>
    <row r="25" spans="1:12" ht="12.75">
      <c r="A25" s="63"/>
      <c r="B25" s="63"/>
      <c r="C25" s="50"/>
      <c r="D25" s="63"/>
      <c r="E25" s="615">
        <f>SUM(E24)</f>
        <v>108</v>
      </c>
      <c r="F25" s="613"/>
      <c r="G25" s="615">
        <f>SUM(G24)</f>
        <v>108</v>
      </c>
      <c r="H25" s="609"/>
      <c r="I25" s="609"/>
      <c r="J25" s="609"/>
      <c r="K25" s="91"/>
      <c r="L25" s="63"/>
    </row>
    <row r="26" spans="1:12" ht="12.75">
      <c r="A26" s="63"/>
      <c r="B26" s="63"/>
      <c r="C26" s="50"/>
      <c r="D26" s="63"/>
      <c r="E26" s="609"/>
      <c r="F26" s="610"/>
      <c r="G26" s="609"/>
      <c r="H26" s="609"/>
      <c r="I26" s="609"/>
      <c r="J26" s="609"/>
      <c r="K26" s="91"/>
      <c r="L26" s="63"/>
    </row>
    <row r="27" spans="1:12" ht="12.75">
      <c r="A27" s="63"/>
      <c r="B27" s="63"/>
      <c r="C27" s="100" t="s">
        <v>285</v>
      </c>
      <c r="D27" s="63"/>
      <c r="E27" s="609"/>
      <c r="F27" s="610"/>
      <c r="G27" s="609"/>
      <c r="H27" s="609"/>
      <c r="I27" s="609"/>
      <c r="J27" s="609"/>
      <c r="K27" s="91"/>
      <c r="L27" s="63"/>
    </row>
    <row r="28" spans="1:12" ht="12.75">
      <c r="A28" s="63"/>
      <c r="B28" s="63"/>
      <c r="C28" s="50" t="s">
        <v>286</v>
      </c>
      <c r="D28" s="63"/>
      <c r="E28" s="609"/>
      <c r="F28" s="610"/>
      <c r="G28" s="609"/>
      <c r="H28" s="609"/>
      <c r="I28" s="609"/>
      <c r="J28" s="609"/>
      <c r="K28" s="91"/>
      <c r="L28" s="63"/>
    </row>
    <row r="29" spans="1:12" ht="12.75">
      <c r="A29" s="63"/>
      <c r="B29" s="63"/>
      <c r="C29" s="50" t="s">
        <v>466</v>
      </c>
      <c r="D29" s="63"/>
      <c r="E29" s="609">
        <v>-27</v>
      </c>
      <c r="F29" s="610"/>
      <c r="G29" s="609">
        <v>-27</v>
      </c>
      <c r="H29" s="609"/>
      <c r="I29" s="609"/>
      <c r="J29" s="609"/>
      <c r="K29" s="91">
        <v>0</v>
      </c>
      <c r="L29" s="63"/>
    </row>
    <row r="30" spans="1:12" ht="12.75">
      <c r="A30" s="63"/>
      <c r="B30" s="63"/>
      <c r="C30" s="50" t="s">
        <v>467</v>
      </c>
      <c r="D30" s="63"/>
      <c r="E30" s="609"/>
      <c r="F30" s="610"/>
      <c r="G30" s="609"/>
      <c r="H30" s="609"/>
      <c r="I30" s="609"/>
      <c r="J30" s="609"/>
      <c r="K30" s="91"/>
      <c r="L30" s="63"/>
    </row>
    <row r="31" spans="1:12" ht="12.75">
      <c r="A31" s="63"/>
      <c r="B31" s="63"/>
      <c r="C31" s="50" t="s">
        <v>287</v>
      </c>
      <c r="D31" s="63"/>
      <c r="E31" s="609"/>
      <c r="F31" s="610"/>
      <c r="G31" s="609"/>
      <c r="H31" s="609"/>
      <c r="I31" s="609"/>
      <c r="J31" s="609"/>
      <c r="K31" s="91"/>
      <c r="L31" s="63"/>
    </row>
    <row r="32" spans="1:12" ht="12.75">
      <c r="A32" s="63"/>
      <c r="B32" s="63"/>
      <c r="C32" s="50" t="s">
        <v>288</v>
      </c>
      <c r="D32" s="63"/>
      <c r="E32" s="611"/>
      <c r="F32" s="610"/>
      <c r="G32" s="611">
        <v>0</v>
      </c>
      <c r="H32" s="609"/>
      <c r="I32" s="609"/>
      <c r="J32" s="609"/>
      <c r="K32" s="91">
        <v>0</v>
      </c>
      <c r="L32" s="63"/>
    </row>
    <row r="33" spans="1:12" ht="12.75">
      <c r="A33" s="63"/>
      <c r="B33" s="63"/>
      <c r="C33" s="50"/>
      <c r="D33" s="63"/>
      <c r="E33" s="615">
        <f>SUM(E29:E32)</f>
        <v>-27</v>
      </c>
      <c r="F33" s="613"/>
      <c r="G33" s="615">
        <f>SUM(G29:G32)</f>
        <v>-27</v>
      </c>
      <c r="H33" s="612"/>
      <c r="I33" s="609"/>
      <c r="J33" s="609"/>
      <c r="K33" s="91"/>
      <c r="L33" s="63"/>
    </row>
    <row r="34" spans="1:12" ht="12.75">
      <c r="A34" s="63"/>
      <c r="B34" s="63"/>
      <c r="C34" s="50"/>
      <c r="D34" s="63"/>
      <c r="E34" s="609"/>
      <c r="F34" s="610"/>
      <c r="G34" s="609"/>
      <c r="H34" s="609"/>
      <c r="I34" s="611"/>
      <c r="J34" s="609"/>
      <c r="K34" s="91"/>
      <c r="L34" s="63"/>
    </row>
    <row r="35" spans="1:12" s="630" customFormat="1" ht="13.5" thickBot="1">
      <c r="A35" s="597"/>
      <c r="B35" s="597"/>
      <c r="C35" s="102" t="s">
        <v>276</v>
      </c>
      <c r="D35" s="597"/>
      <c r="E35" s="612"/>
      <c r="F35" s="613"/>
      <c r="G35" s="612"/>
      <c r="H35" s="612"/>
      <c r="I35" s="614">
        <f>SUM(I24:I34)</f>
        <v>0</v>
      </c>
      <c r="J35" s="612"/>
      <c r="K35" s="614">
        <f>SUM(K24:K34)</f>
        <v>0</v>
      </c>
      <c r="L35" s="597"/>
    </row>
    <row r="36" spans="1:12" s="630" customFormat="1" ht="14.25" thickBot="1" thickTop="1">
      <c r="A36" s="597"/>
      <c r="B36" s="597"/>
      <c r="C36" s="102" t="s">
        <v>485</v>
      </c>
      <c r="D36" s="597"/>
      <c r="E36" s="614">
        <f>E25+E33</f>
        <v>81</v>
      </c>
      <c r="F36" s="613"/>
      <c r="G36" s="614">
        <f>G25+G33</f>
        <v>81</v>
      </c>
      <c r="H36" s="612"/>
      <c r="I36" s="612"/>
      <c r="J36" s="612"/>
      <c r="K36" s="492"/>
      <c r="L36" s="597"/>
    </row>
    <row r="37" spans="1:12" ht="13.5" thickTop="1">
      <c r="A37" s="63"/>
      <c r="B37" s="63"/>
      <c r="C37" s="63"/>
      <c r="D37" s="63"/>
      <c r="E37" s="91"/>
      <c r="F37" s="407"/>
      <c r="G37" s="91"/>
      <c r="H37" s="91"/>
      <c r="I37" s="91"/>
      <c r="J37" s="91"/>
      <c r="K37" s="91"/>
      <c r="L37" s="63"/>
    </row>
    <row r="38" spans="1:12" ht="12.75">
      <c r="A38" s="63"/>
      <c r="B38" s="63"/>
      <c r="C38" s="63"/>
      <c r="D38" s="63"/>
      <c r="E38" s="63"/>
      <c r="F38" s="347"/>
      <c r="G38" s="63"/>
      <c r="H38" s="63"/>
      <c r="I38" s="63"/>
      <c r="J38" s="63"/>
      <c r="K38" s="63"/>
      <c r="L38" s="63"/>
    </row>
    <row r="40" spans="5:6" ht="12.75">
      <c r="E40" s="665"/>
      <c r="F40" s="665"/>
    </row>
    <row r="41" spans="5:6" ht="12.75">
      <c r="E41" s="665"/>
      <c r="F41" s="665"/>
    </row>
  </sheetData>
  <sheetProtection/>
  <mergeCells count="4">
    <mergeCell ref="E40:F40"/>
    <mergeCell ref="E41:F41"/>
    <mergeCell ref="E20:G20"/>
    <mergeCell ref="I20:K20"/>
  </mergeCells>
  <printOptions/>
  <pageMargins left="0.75" right="0.75" top="1" bottom="1" header="0.5" footer="0.5"/>
  <pageSetup fitToHeight="1" fitToWidth="1" horizontalDpi="600" verticalDpi="600" orientation="portrait" paperSize="9" scale="8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B2:AK229"/>
  <sheetViews>
    <sheetView view="pageBreakPreview" zoomScaleNormal="90" zoomScaleSheetLayoutView="100" zoomScalePageLayoutView="0" workbookViewId="0" topLeftCell="A1">
      <pane ySplit="6" topLeftCell="BM7" activePane="bottomLeft" state="frozen"/>
      <selection pane="topLeft" activeCell="B3" sqref="B3:B4"/>
      <selection pane="bottomLeft" activeCell="S39" sqref="S39"/>
    </sheetView>
  </sheetViews>
  <sheetFormatPr defaultColWidth="20.8515625" defaultRowHeight="12.75"/>
  <cols>
    <col min="1" max="1" width="2.57421875" style="133" customWidth="1"/>
    <col min="2" max="2" width="4.00390625" style="133" customWidth="1"/>
    <col min="3" max="3" width="25.7109375" style="178" customWidth="1"/>
    <col min="4" max="4" width="10.00390625" style="178" hidden="1" customWidth="1"/>
    <col min="5" max="5" width="9.57421875" style="1" customWidth="1"/>
    <col min="6" max="6" width="1.1484375" style="4" customWidth="1"/>
    <col min="7" max="7" width="10.8515625" style="1" customWidth="1"/>
    <col min="8" max="8" width="1.1484375" style="4" customWidth="1"/>
    <col min="9" max="9" width="12.7109375" style="133" customWidth="1"/>
    <col min="10" max="10" width="1.1484375" style="133" customWidth="1"/>
    <col min="11" max="11" width="10.140625" style="133" customWidth="1"/>
    <col min="12" max="12" width="1.1484375" style="133" customWidth="1"/>
    <col min="13" max="13" width="8.140625" style="133" customWidth="1"/>
    <col min="14" max="14" width="1.1484375" style="133" customWidth="1"/>
    <col min="15" max="15" width="11.140625" style="133" customWidth="1"/>
    <col min="16" max="16" width="1.1484375" style="133" customWidth="1"/>
    <col min="17" max="17" width="11.140625" style="133" customWidth="1"/>
    <col min="18" max="18" width="6.8515625" style="133" customWidth="1"/>
    <col min="19" max="19" width="30.57421875" style="133" customWidth="1"/>
    <col min="20" max="20" width="8.28125" style="133" customWidth="1"/>
    <col min="21" max="16384" width="20.8515625" style="133" customWidth="1"/>
  </cols>
  <sheetData>
    <row r="2" spans="2:16" ht="14.25" customHeight="1">
      <c r="B2" s="402">
        <v>11</v>
      </c>
      <c r="C2" s="668" t="s">
        <v>231</v>
      </c>
      <c r="D2" s="668"/>
      <c r="E2" s="668"/>
      <c r="F2" s="668"/>
      <c r="G2" s="668"/>
      <c r="H2" s="668"/>
      <c r="I2" s="668"/>
      <c r="J2" s="668"/>
      <c r="K2" s="668"/>
      <c r="L2" s="668"/>
      <c r="M2" s="668"/>
      <c r="N2" s="668"/>
      <c r="O2" s="668"/>
      <c r="P2" s="415"/>
    </row>
    <row r="3" spans="2:19" ht="14.25" customHeight="1">
      <c r="B3" s="402"/>
      <c r="C3" s="415"/>
      <c r="D3" s="415"/>
      <c r="E3" s="415"/>
      <c r="F3" s="415"/>
      <c r="G3" s="415"/>
      <c r="H3" s="415"/>
      <c r="I3" s="415"/>
      <c r="J3" s="415"/>
      <c r="K3" s="415"/>
      <c r="L3" s="415"/>
      <c r="M3" s="415"/>
      <c r="N3" s="415"/>
      <c r="O3" s="415"/>
      <c r="P3" s="415"/>
      <c r="S3" s="449"/>
    </row>
    <row r="4" spans="2:19" ht="14.25" customHeight="1">
      <c r="B4" s="402"/>
      <c r="C4" s="403"/>
      <c r="D4" s="403"/>
      <c r="E4" s="403"/>
      <c r="F4" s="403"/>
      <c r="G4" s="403"/>
      <c r="H4" s="403"/>
      <c r="I4" s="403"/>
      <c r="J4" s="403"/>
      <c r="K4" s="403"/>
      <c r="L4" s="403"/>
      <c r="M4" s="403"/>
      <c r="N4" s="403"/>
      <c r="O4" s="403"/>
      <c r="P4" s="403"/>
      <c r="S4" s="449"/>
    </row>
    <row r="5" spans="3:19" s="134" customFormat="1" ht="18" customHeight="1">
      <c r="C5" s="670"/>
      <c r="D5" s="655" t="s">
        <v>55</v>
      </c>
      <c r="E5" s="669" t="s">
        <v>239</v>
      </c>
      <c r="F5" s="398"/>
      <c r="G5" s="656" t="s">
        <v>200</v>
      </c>
      <c r="H5" s="12"/>
      <c r="I5" s="669" t="s">
        <v>115</v>
      </c>
      <c r="J5" s="398"/>
      <c r="K5" s="669" t="s">
        <v>112</v>
      </c>
      <c r="L5" s="398"/>
      <c r="M5" s="669" t="s">
        <v>113</v>
      </c>
      <c r="N5" s="398"/>
      <c r="O5" s="669" t="s">
        <v>386</v>
      </c>
      <c r="P5" s="398"/>
      <c r="Q5" s="669" t="s">
        <v>56</v>
      </c>
      <c r="S5" s="63"/>
    </row>
    <row r="6" spans="3:17" s="134" customFormat="1" ht="21.75" customHeight="1">
      <c r="C6" s="670"/>
      <c r="D6" s="655"/>
      <c r="E6" s="669"/>
      <c r="F6" s="398"/>
      <c r="G6" s="656"/>
      <c r="H6" s="12"/>
      <c r="I6" s="669"/>
      <c r="J6" s="398"/>
      <c r="K6" s="669"/>
      <c r="L6" s="398"/>
      <c r="M6" s="669" t="s">
        <v>114</v>
      </c>
      <c r="N6" s="398"/>
      <c r="O6" s="669"/>
      <c r="P6" s="398"/>
      <c r="Q6" s="669"/>
    </row>
    <row r="7" spans="3:17" s="134" customFormat="1" ht="15" customHeight="1">
      <c r="C7" s="454" t="s">
        <v>57</v>
      </c>
      <c r="D7" s="135"/>
      <c r="I7" s="136"/>
      <c r="J7" s="136"/>
      <c r="K7" s="136"/>
      <c r="L7" s="136"/>
      <c r="M7" s="136"/>
      <c r="N7" s="136"/>
      <c r="O7" s="136"/>
      <c r="P7" s="136"/>
      <c r="Q7" s="136"/>
    </row>
    <row r="8" spans="3:17" s="140" customFormat="1" ht="15" customHeight="1">
      <c r="C8" s="137" t="str">
        <f>"към 01.01."&amp;Баланс!G6</f>
        <v>към 01.01.2010 г.</v>
      </c>
      <c r="D8" s="404"/>
      <c r="E8" s="405">
        <v>9523</v>
      </c>
      <c r="F8" s="439"/>
      <c r="G8" s="405">
        <v>40</v>
      </c>
      <c r="H8" s="439"/>
      <c r="I8" s="406">
        <v>149</v>
      </c>
      <c r="J8" s="440"/>
      <c r="K8" s="406">
        <v>22</v>
      </c>
      <c r="L8" s="440"/>
      <c r="M8" s="406">
        <v>6</v>
      </c>
      <c r="N8" s="440"/>
      <c r="O8" s="406">
        <v>0</v>
      </c>
      <c r="P8" s="440"/>
      <c r="Q8" s="406">
        <f>SUM(E8:O8)</f>
        <v>9740</v>
      </c>
    </row>
    <row r="9" spans="3:17" s="143" customFormat="1" ht="15" customHeight="1" hidden="1">
      <c r="C9" s="136" t="s">
        <v>58</v>
      </c>
      <c r="D9" s="142"/>
      <c r="E9" s="410"/>
      <c r="F9" s="410"/>
      <c r="G9" s="408">
        <v>0</v>
      </c>
      <c r="H9" s="408"/>
      <c r="I9" s="409"/>
      <c r="J9" s="409"/>
      <c r="K9" s="409">
        <v>0</v>
      </c>
      <c r="L9" s="409"/>
      <c r="M9" s="409">
        <v>0</v>
      </c>
      <c r="N9" s="409"/>
      <c r="O9" s="409">
        <v>0</v>
      </c>
      <c r="P9" s="409"/>
      <c r="Q9" s="409">
        <f>SUM(E9:O9)</f>
        <v>0</v>
      </c>
    </row>
    <row r="10" spans="3:17" s="143" customFormat="1" ht="15" customHeight="1">
      <c r="C10" s="136" t="s">
        <v>59</v>
      </c>
      <c r="D10" s="142"/>
      <c r="E10" s="410">
        <v>-33</v>
      </c>
      <c r="F10" s="410"/>
      <c r="G10" s="411">
        <v>0</v>
      </c>
      <c r="H10" s="411"/>
      <c r="I10" s="409">
        <v>0</v>
      </c>
      <c r="J10" s="409"/>
      <c r="K10" s="409">
        <v>-14</v>
      </c>
      <c r="L10" s="409"/>
      <c r="M10" s="409"/>
      <c r="N10" s="409"/>
      <c r="O10" s="409"/>
      <c r="P10" s="409"/>
      <c r="Q10" s="409">
        <f>SUM(E10:O10)</f>
        <v>-47</v>
      </c>
    </row>
    <row r="11" spans="3:17" s="143" customFormat="1" ht="15" customHeight="1" hidden="1">
      <c r="C11" s="136" t="s">
        <v>387</v>
      </c>
      <c r="D11" s="142"/>
      <c r="E11" s="411">
        <v>0</v>
      </c>
      <c r="F11" s="411"/>
      <c r="G11" s="411">
        <v>0</v>
      </c>
      <c r="H11" s="411"/>
      <c r="I11" s="409">
        <v>0</v>
      </c>
      <c r="J11" s="409"/>
      <c r="K11" s="409">
        <v>0</v>
      </c>
      <c r="L11" s="409"/>
      <c r="M11" s="409">
        <v>0</v>
      </c>
      <c r="N11" s="409"/>
      <c r="O11" s="409">
        <v>0</v>
      </c>
      <c r="P11" s="409"/>
      <c r="Q11" s="409">
        <f>SUM(E11:O11)</f>
        <v>0</v>
      </c>
    </row>
    <row r="12" spans="3:17" s="143" customFormat="1" ht="15" customHeight="1" hidden="1">
      <c r="C12" s="136" t="s">
        <v>116</v>
      </c>
      <c r="D12" s="142"/>
      <c r="E12" s="411">
        <v>0</v>
      </c>
      <c r="F12" s="411"/>
      <c r="G12" s="411">
        <v>0</v>
      </c>
      <c r="H12" s="411"/>
      <c r="I12" s="409">
        <v>0</v>
      </c>
      <c r="J12" s="409"/>
      <c r="K12" s="409">
        <v>0</v>
      </c>
      <c r="L12" s="409"/>
      <c r="M12" s="409">
        <v>0</v>
      </c>
      <c r="N12" s="409"/>
      <c r="O12" s="409">
        <v>0</v>
      </c>
      <c r="P12" s="409"/>
      <c r="Q12" s="409">
        <f>SUM(E12:O12)</f>
        <v>0</v>
      </c>
    </row>
    <row r="13" spans="3:17" s="143" customFormat="1" ht="15" customHeight="1">
      <c r="C13" s="137" t="str">
        <f>"към 31.12."&amp;Баланс!G6</f>
        <v>към 31.12.2010 г.</v>
      </c>
      <c r="D13" s="144">
        <v>0</v>
      </c>
      <c r="E13" s="406">
        <f aca="true" t="shared" si="0" ref="E13:O13">SUM(E8:E12)</f>
        <v>9490</v>
      </c>
      <c r="F13" s="440"/>
      <c r="G13" s="406">
        <f t="shared" si="0"/>
        <v>40</v>
      </c>
      <c r="H13" s="440"/>
      <c r="I13" s="406">
        <f t="shared" si="0"/>
        <v>149</v>
      </c>
      <c r="J13" s="440"/>
      <c r="K13" s="406">
        <f t="shared" si="0"/>
        <v>8</v>
      </c>
      <c r="L13" s="440"/>
      <c r="M13" s="406">
        <f t="shared" si="0"/>
        <v>6</v>
      </c>
      <c r="N13" s="440"/>
      <c r="O13" s="406">
        <f t="shared" si="0"/>
        <v>0</v>
      </c>
      <c r="P13" s="440"/>
      <c r="Q13" s="406">
        <f>SUM(D13:O13)</f>
        <v>9693</v>
      </c>
    </row>
    <row r="14" spans="3:17" ht="15" customHeight="1">
      <c r="C14" s="136" t="s">
        <v>58</v>
      </c>
      <c r="D14" s="142"/>
      <c r="E14" s="409">
        <v>34</v>
      </c>
      <c r="F14" s="409"/>
      <c r="G14" s="409">
        <v>0</v>
      </c>
      <c r="H14" s="409"/>
      <c r="I14" s="409">
        <v>2</v>
      </c>
      <c r="J14" s="409"/>
      <c r="K14" s="409">
        <v>0</v>
      </c>
      <c r="L14" s="409"/>
      <c r="M14" s="409"/>
      <c r="N14" s="409"/>
      <c r="O14" s="409">
        <v>0</v>
      </c>
      <c r="P14" s="409"/>
      <c r="Q14" s="409">
        <f>SUM(E14:O14)</f>
        <v>36</v>
      </c>
    </row>
    <row r="15" spans="3:17" ht="15" customHeight="1">
      <c r="C15" s="136" t="s">
        <v>59</v>
      </c>
      <c r="D15" s="142"/>
      <c r="E15" s="409">
        <v>-34</v>
      </c>
      <c r="F15" s="409"/>
      <c r="G15" s="409">
        <v>0</v>
      </c>
      <c r="H15" s="409"/>
      <c r="I15" s="409"/>
      <c r="J15" s="409"/>
      <c r="K15" s="409">
        <v>0</v>
      </c>
      <c r="L15" s="409"/>
      <c r="M15" s="409">
        <v>0</v>
      </c>
      <c r="N15" s="409"/>
      <c r="O15" s="409"/>
      <c r="P15" s="409"/>
      <c r="Q15" s="409">
        <f>SUM(E15:O15)</f>
        <v>-34</v>
      </c>
    </row>
    <row r="16" spans="3:17" ht="15" customHeight="1" hidden="1">
      <c r="C16" s="136" t="s">
        <v>387</v>
      </c>
      <c r="D16" s="142"/>
      <c r="E16" s="409">
        <v>0</v>
      </c>
      <c r="F16" s="409"/>
      <c r="G16" s="409"/>
      <c r="H16" s="409"/>
      <c r="I16" s="409"/>
      <c r="J16" s="409"/>
      <c r="K16" s="409">
        <v>0</v>
      </c>
      <c r="L16" s="409"/>
      <c r="M16" s="409">
        <v>0</v>
      </c>
      <c r="N16" s="409"/>
      <c r="O16" s="409"/>
      <c r="P16" s="409"/>
      <c r="Q16" s="409">
        <f>SUM(E16:O16)</f>
        <v>0</v>
      </c>
    </row>
    <row r="17" spans="3:17" ht="15" customHeight="1" hidden="1">
      <c r="C17" s="136" t="s">
        <v>116</v>
      </c>
      <c r="D17" s="142"/>
      <c r="E17" s="409">
        <v>0</v>
      </c>
      <c r="F17" s="409"/>
      <c r="G17" s="409">
        <v>0</v>
      </c>
      <c r="H17" s="409"/>
      <c r="I17" s="409">
        <v>0</v>
      </c>
      <c r="J17" s="409"/>
      <c r="K17" s="409">
        <v>0</v>
      </c>
      <c r="L17" s="409"/>
      <c r="M17" s="409"/>
      <c r="N17" s="409"/>
      <c r="O17" s="409">
        <v>0</v>
      </c>
      <c r="P17" s="409"/>
      <c r="Q17" s="409">
        <f>SUM(E17:O17)</f>
        <v>0</v>
      </c>
    </row>
    <row r="18" spans="3:17" ht="15" customHeight="1">
      <c r="C18" s="137" t="str">
        <f>"към 31.12."&amp;Баланс!E6</f>
        <v>към 31.12.2011 г.</v>
      </c>
      <c r="D18" s="139">
        <v>0</v>
      </c>
      <c r="E18" s="406">
        <f>SUM(E13:E17)</f>
        <v>9490</v>
      </c>
      <c r="F18" s="440"/>
      <c r="G18" s="406">
        <f aca="true" t="shared" si="1" ref="G18:O18">SUM(G13:G17)</f>
        <v>40</v>
      </c>
      <c r="H18" s="440"/>
      <c r="I18" s="406">
        <f t="shared" si="1"/>
        <v>151</v>
      </c>
      <c r="J18" s="440"/>
      <c r="K18" s="406">
        <f t="shared" si="1"/>
        <v>8</v>
      </c>
      <c r="L18" s="440"/>
      <c r="M18" s="406">
        <f t="shared" si="1"/>
        <v>6</v>
      </c>
      <c r="N18" s="440"/>
      <c r="O18" s="406">
        <f t="shared" si="1"/>
        <v>0</v>
      </c>
      <c r="P18" s="440"/>
      <c r="Q18" s="406">
        <f>SUM(D18:O18)</f>
        <v>9695</v>
      </c>
    </row>
    <row r="19" spans="3:17" ht="15" customHeight="1">
      <c r="C19" s="137"/>
      <c r="D19" s="401"/>
      <c r="E19" s="413"/>
      <c r="F19" s="413"/>
      <c r="G19" s="413"/>
      <c r="H19" s="413"/>
      <c r="I19" s="413"/>
      <c r="J19" s="413"/>
      <c r="K19" s="413"/>
      <c r="L19" s="413"/>
      <c r="M19" s="413"/>
      <c r="N19" s="413"/>
      <c r="O19" s="413"/>
      <c r="P19" s="413"/>
      <c r="Q19" s="413"/>
    </row>
    <row r="20" spans="3:17" ht="15" customHeight="1">
      <c r="C20" s="454" t="s">
        <v>60</v>
      </c>
      <c r="D20" s="135"/>
      <c r="E20" s="407"/>
      <c r="F20" s="407"/>
      <c r="G20" s="407"/>
      <c r="H20" s="407"/>
      <c r="I20" s="410"/>
      <c r="J20" s="410"/>
      <c r="K20" s="410"/>
      <c r="L20" s="410"/>
      <c r="M20" s="410"/>
      <c r="N20" s="410"/>
      <c r="O20" s="410"/>
      <c r="P20" s="410"/>
      <c r="Q20" s="410"/>
    </row>
    <row r="21" spans="3:17" ht="14.25">
      <c r="C21" s="137" t="str">
        <f>C8</f>
        <v>към 01.01.2010 г.</v>
      </c>
      <c r="D21" s="138"/>
      <c r="E21" s="412">
        <v>-514</v>
      </c>
      <c r="F21" s="413"/>
      <c r="G21" s="412">
        <v>-40</v>
      </c>
      <c r="H21" s="413"/>
      <c r="I21" s="412">
        <v>-146</v>
      </c>
      <c r="J21" s="413"/>
      <c r="K21" s="412">
        <v>-22</v>
      </c>
      <c r="L21" s="413"/>
      <c r="M21" s="412">
        <v>-6</v>
      </c>
      <c r="N21" s="413"/>
      <c r="O21" s="412">
        <v>0</v>
      </c>
      <c r="P21" s="413"/>
      <c r="Q21" s="412">
        <f aca="true" t="shared" si="2" ref="Q21:Q27">SUM(E21:O21)</f>
        <v>-728</v>
      </c>
    </row>
    <row r="22" spans="3:18" ht="15" customHeight="1">
      <c r="C22" s="4" t="s">
        <v>458</v>
      </c>
      <c r="D22" s="136"/>
      <c r="E22" s="410">
        <v>-243</v>
      </c>
      <c r="F22" s="410"/>
      <c r="G22" s="410">
        <v>0</v>
      </c>
      <c r="H22" s="410"/>
      <c r="I22" s="410">
        <v>-1</v>
      </c>
      <c r="J22" s="410"/>
      <c r="K22" s="410"/>
      <c r="L22" s="410"/>
      <c r="M22" s="410">
        <v>0</v>
      </c>
      <c r="N22" s="410"/>
      <c r="O22" s="410">
        <v>0</v>
      </c>
      <c r="P22" s="410"/>
      <c r="Q22" s="409">
        <f t="shared" si="2"/>
        <v>-244</v>
      </c>
      <c r="R22" s="298"/>
    </row>
    <row r="23" spans="3:18" ht="15" customHeight="1">
      <c r="C23" s="136" t="s">
        <v>59</v>
      </c>
      <c r="D23" s="136"/>
      <c r="E23" s="410">
        <v>33</v>
      </c>
      <c r="F23" s="410"/>
      <c r="G23" s="410">
        <v>0</v>
      </c>
      <c r="H23" s="410"/>
      <c r="I23" s="410">
        <v>0</v>
      </c>
      <c r="J23" s="410"/>
      <c r="K23" s="410">
        <v>14</v>
      </c>
      <c r="L23" s="410"/>
      <c r="M23" s="410">
        <v>0</v>
      </c>
      <c r="N23" s="410"/>
      <c r="O23" s="410">
        <v>0</v>
      </c>
      <c r="P23" s="410"/>
      <c r="Q23" s="409">
        <f t="shared" si="2"/>
        <v>47</v>
      </c>
      <c r="R23" s="308"/>
    </row>
    <row r="24" spans="3:17" ht="15" customHeight="1">
      <c r="C24" s="137" t="str">
        <f>C13</f>
        <v>към 31.12.2010 г.</v>
      </c>
      <c r="D24" s="139">
        <v>0</v>
      </c>
      <c r="E24" s="406">
        <f>SUM(E21:E23)</f>
        <v>-724</v>
      </c>
      <c r="F24" s="440"/>
      <c r="G24" s="406">
        <f>SUM(G21:G23)</f>
        <v>-40</v>
      </c>
      <c r="H24" s="440"/>
      <c r="I24" s="406">
        <v>-147</v>
      </c>
      <c r="J24" s="440"/>
      <c r="K24" s="406">
        <f>SUM(K21:K23)</f>
        <v>-8</v>
      </c>
      <c r="L24" s="440"/>
      <c r="M24" s="406">
        <f>SUM(M21:M23)</f>
        <v>-6</v>
      </c>
      <c r="N24" s="440"/>
      <c r="O24" s="406">
        <f>SUM(O21:O23)</f>
        <v>0</v>
      </c>
      <c r="P24" s="440"/>
      <c r="Q24" s="412">
        <f t="shared" si="2"/>
        <v>-925</v>
      </c>
    </row>
    <row r="25" spans="3:17" ht="15" customHeight="1">
      <c r="C25" s="4" t="s">
        <v>458</v>
      </c>
      <c r="D25" s="136"/>
      <c r="E25" s="410">
        <v>-243</v>
      </c>
      <c r="F25" s="410"/>
      <c r="G25" s="410"/>
      <c r="H25" s="410"/>
      <c r="I25" s="410">
        <v>-1</v>
      </c>
      <c r="J25" s="410"/>
      <c r="K25" s="410"/>
      <c r="L25" s="410"/>
      <c r="M25" s="410"/>
      <c r="N25" s="410"/>
      <c r="O25" s="410">
        <v>0</v>
      </c>
      <c r="P25" s="410"/>
      <c r="Q25" s="409">
        <f t="shared" si="2"/>
        <v>-244</v>
      </c>
    </row>
    <row r="26" spans="3:17" ht="15" customHeight="1" hidden="1">
      <c r="C26" s="136" t="s">
        <v>59</v>
      </c>
      <c r="D26" s="136"/>
      <c r="E26" s="410"/>
      <c r="F26" s="410"/>
      <c r="G26" s="410">
        <v>0</v>
      </c>
      <c r="H26" s="410"/>
      <c r="I26" s="410"/>
      <c r="J26" s="410"/>
      <c r="K26" s="410">
        <v>0</v>
      </c>
      <c r="L26" s="410"/>
      <c r="M26" s="410">
        <v>0</v>
      </c>
      <c r="N26" s="410"/>
      <c r="O26" s="410">
        <v>0</v>
      </c>
      <c r="P26" s="410"/>
      <c r="Q26" s="409">
        <f t="shared" si="2"/>
        <v>0</v>
      </c>
    </row>
    <row r="27" spans="3:17" s="146" customFormat="1" ht="15" customHeight="1">
      <c r="C27" s="137" t="str">
        <f>C18</f>
        <v>към 31.12.2011 г.</v>
      </c>
      <c r="D27" s="139">
        <v>0</v>
      </c>
      <c r="E27" s="406">
        <f>SUM(E24:E26)</f>
        <v>-967</v>
      </c>
      <c r="F27" s="440"/>
      <c r="G27" s="406">
        <f>SUM(G24:G26)</f>
        <v>-40</v>
      </c>
      <c r="H27" s="440"/>
      <c r="I27" s="406">
        <f>SUM(I24:I26)</f>
        <v>-148</v>
      </c>
      <c r="J27" s="440"/>
      <c r="K27" s="406">
        <f>SUM(K24:K26)</f>
        <v>-8</v>
      </c>
      <c r="L27" s="440"/>
      <c r="M27" s="406">
        <f>SUM(M24:M26)</f>
        <v>-6</v>
      </c>
      <c r="N27" s="440"/>
      <c r="O27" s="406">
        <f>SUM(O24:O26)</f>
        <v>0</v>
      </c>
      <c r="P27" s="440"/>
      <c r="Q27" s="412">
        <f t="shared" si="2"/>
        <v>-1169</v>
      </c>
    </row>
    <row r="28" spans="3:17" s="146" customFormat="1" ht="15" customHeight="1">
      <c r="C28" s="137"/>
      <c r="D28" s="401"/>
      <c r="E28" s="413"/>
      <c r="F28" s="413"/>
      <c r="G28" s="413"/>
      <c r="H28" s="413"/>
      <c r="I28" s="413"/>
      <c r="J28" s="413"/>
      <c r="K28" s="413"/>
      <c r="L28" s="413"/>
      <c r="M28" s="413"/>
      <c r="N28" s="413"/>
      <c r="O28" s="413"/>
      <c r="P28" s="413"/>
      <c r="Q28" s="413"/>
    </row>
    <row r="29" spans="3:17" ht="15" customHeight="1">
      <c r="C29" s="454" t="s">
        <v>61</v>
      </c>
      <c r="D29" s="147"/>
      <c r="E29" s="407"/>
      <c r="F29" s="407"/>
      <c r="G29" s="407"/>
      <c r="H29" s="407"/>
      <c r="I29" s="413"/>
      <c r="J29" s="413"/>
      <c r="K29" s="413"/>
      <c r="L29" s="413"/>
      <c r="M29" s="413"/>
      <c r="N29" s="413"/>
      <c r="O29" s="413"/>
      <c r="P29" s="413"/>
      <c r="Q29" s="413"/>
    </row>
    <row r="30" spans="3:20" s="503" customFormat="1" ht="12">
      <c r="C30" s="443" t="str">
        <f>C21</f>
        <v>към 01.01.2010 г.</v>
      </c>
      <c r="D30" s="139"/>
      <c r="E30" s="412">
        <f>E8+E21</f>
        <v>9009</v>
      </c>
      <c r="F30" s="413"/>
      <c r="G30" s="412">
        <f>G8+G21</f>
        <v>0</v>
      </c>
      <c r="H30" s="413"/>
      <c r="I30" s="412">
        <f>I8+I21</f>
        <v>3</v>
      </c>
      <c r="J30" s="413"/>
      <c r="K30" s="412">
        <f>K8+K21</f>
        <v>0</v>
      </c>
      <c r="L30" s="413"/>
      <c r="M30" s="412">
        <f>M8+M21</f>
        <v>0</v>
      </c>
      <c r="N30" s="413"/>
      <c r="O30" s="412">
        <f>O8+O21</f>
        <v>0</v>
      </c>
      <c r="P30" s="413"/>
      <c r="Q30" s="412">
        <f>SUM(E30:O30)</f>
        <v>9012</v>
      </c>
      <c r="R30" s="504"/>
      <c r="S30" s="505"/>
      <c r="T30" s="506"/>
    </row>
    <row r="31" spans="3:20" s="503" customFormat="1" ht="12">
      <c r="C31" s="443" t="str">
        <f>C24</f>
        <v>към 31.12.2010 г.</v>
      </c>
      <c r="D31" s="139">
        <v>0</v>
      </c>
      <c r="E31" s="412">
        <f>E13+E24</f>
        <v>8766</v>
      </c>
      <c r="F31" s="413"/>
      <c r="G31" s="412">
        <f>G13+G24</f>
        <v>0</v>
      </c>
      <c r="H31" s="413"/>
      <c r="I31" s="412">
        <f>I13+I24</f>
        <v>2</v>
      </c>
      <c r="J31" s="413"/>
      <c r="K31" s="412">
        <f>K13+K24</f>
        <v>0</v>
      </c>
      <c r="L31" s="413"/>
      <c r="M31" s="412">
        <f>M13+M24</f>
        <v>0</v>
      </c>
      <c r="N31" s="413"/>
      <c r="O31" s="412">
        <f>O13+O24</f>
        <v>0</v>
      </c>
      <c r="P31" s="413"/>
      <c r="Q31" s="412">
        <f>SUM(E31:O31)</f>
        <v>8768</v>
      </c>
      <c r="S31" s="507"/>
      <c r="T31" s="508"/>
    </row>
    <row r="32" spans="3:20" s="503" customFormat="1" ht="12">
      <c r="C32" s="443" t="str">
        <f>C27</f>
        <v>към 31.12.2011 г.</v>
      </c>
      <c r="D32" s="139">
        <v>0</v>
      </c>
      <c r="E32" s="412">
        <f>E18+E27</f>
        <v>8523</v>
      </c>
      <c r="F32" s="413"/>
      <c r="G32" s="412">
        <f>G18+G27</f>
        <v>0</v>
      </c>
      <c r="H32" s="413"/>
      <c r="I32" s="412">
        <f>I18+I27</f>
        <v>3</v>
      </c>
      <c r="J32" s="413"/>
      <c r="K32" s="412">
        <f>K18+K27</f>
        <v>0</v>
      </c>
      <c r="L32" s="413"/>
      <c r="M32" s="412">
        <f>M18+M27</f>
        <v>0</v>
      </c>
      <c r="N32" s="413"/>
      <c r="O32" s="412">
        <f>O18+O27</f>
        <v>0</v>
      </c>
      <c r="P32" s="413"/>
      <c r="Q32" s="412">
        <f>SUM(E32:O32)</f>
        <v>8526</v>
      </c>
      <c r="S32" s="507"/>
      <c r="T32" s="508"/>
    </row>
    <row r="33" spans="3:17" s="503" customFormat="1" ht="12">
      <c r="C33" s="509"/>
      <c r="D33" s="509"/>
      <c r="E33" s="510"/>
      <c r="F33" s="136"/>
      <c r="G33" s="510"/>
      <c r="H33" s="136"/>
      <c r="I33" s="511"/>
      <c r="J33" s="511"/>
      <c r="K33" s="512"/>
      <c r="L33" s="512"/>
      <c r="M33" s="512"/>
      <c r="N33" s="512"/>
      <c r="O33" s="512"/>
      <c r="P33" s="512"/>
      <c r="Q33" s="512"/>
    </row>
    <row r="34" spans="3:17" ht="14.25">
      <c r="C34" s="148"/>
      <c r="D34" s="148"/>
      <c r="I34" s="149"/>
      <c r="J34" s="149"/>
      <c r="K34" s="150"/>
      <c r="L34" s="150"/>
      <c r="M34" s="150"/>
      <c r="N34" s="150"/>
      <c r="O34" s="150"/>
      <c r="P34" s="150"/>
      <c r="Q34" s="150"/>
    </row>
    <row r="35" spans="3:17" ht="14.25">
      <c r="C35" s="148"/>
      <c r="D35" s="148"/>
      <c r="I35" s="149"/>
      <c r="J35" s="149"/>
      <c r="K35" s="150"/>
      <c r="L35" s="150"/>
      <c r="M35" s="150"/>
      <c r="N35" s="150"/>
      <c r="O35" s="150"/>
      <c r="P35" s="150"/>
      <c r="Q35" s="150"/>
    </row>
    <row r="36" spans="3:16" ht="15" customHeight="1">
      <c r="C36" s="151"/>
      <c r="D36" s="653" t="s">
        <v>366</v>
      </c>
      <c r="E36" s="653"/>
      <c r="F36" s="653"/>
      <c r="G36" s="653"/>
      <c r="H36" s="653"/>
      <c r="I36" s="653"/>
      <c r="J36" s="653"/>
      <c r="K36" s="653"/>
      <c r="L36" s="653"/>
      <c r="M36" s="653"/>
      <c r="N36" s="653"/>
      <c r="O36" s="653"/>
      <c r="P36" s="441"/>
    </row>
    <row r="37" spans="3:16" s="146" customFormat="1" ht="15">
      <c r="C37" s="151"/>
      <c r="D37" s="704"/>
      <c r="E37" s="704"/>
      <c r="F37" s="704"/>
      <c r="G37" s="704"/>
      <c r="H37" s="704"/>
      <c r="I37" s="704"/>
      <c r="J37" s="704"/>
      <c r="K37" s="704"/>
      <c r="L37" s="397"/>
      <c r="M37" s="654" t="s">
        <v>366</v>
      </c>
      <c r="N37" s="654"/>
      <c r="O37" s="654"/>
      <c r="P37" s="445"/>
    </row>
    <row r="38" spans="3:37" ht="15">
      <c r="C38" s="151"/>
      <c r="D38" s="653" t="s">
        <v>366</v>
      </c>
      <c r="E38" s="653"/>
      <c r="F38" s="653"/>
      <c r="G38" s="653"/>
      <c r="H38" s="653"/>
      <c r="I38" s="653"/>
      <c r="J38" s="653"/>
      <c r="K38" s="653"/>
      <c r="L38" s="653"/>
      <c r="M38" s="653"/>
      <c r="N38" s="653"/>
      <c r="O38" s="653"/>
      <c r="P38" s="441"/>
      <c r="Q38" s="145"/>
      <c r="R38" s="145"/>
      <c r="S38" s="145"/>
      <c r="T38" s="145"/>
      <c r="U38" s="145"/>
      <c r="V38" s="145"/>
      <c r="W38" s="145"/>
      <c r="X38" s="145"/>
      <c r="Y38" s="145"/>
      <c r="Z38" s="145"/>
      <c r="AA38" s="145"/>
      <c r="AB38" s="145"/>
      <c r="AC38" s="145"/>
      <c r="AD38" s="145"/>
      <c r="AE38" s="145"/>
      <c r="AF38" s="145"/>
      <c r="AG38" s="145"/>
      <c r="AH38" s="145"/>
      <c r="AI38" s="145"/>
      <c r="AJ38" s="145"/>
      <c r="AK38" s="145"/>
    </row>
    <row r="39" spans="3:37" ht="15">
      <c r="C39" s="151"/>
      <c r="D39" s="152"/>
      <c r="E39" s="123"/>
      <c r="F39" s="442"/>
      <c r="G39" s="123"/>
      <c r="H39" s="442"/>
      <c r="I39" s="153"/>
      <c r="J39" s="153"/>
      <c r="K39" s="154"/>
      <c r="L39" s="154"/>
      <c r="M39" s="654" t="s">
        <v>366</v>
      </c>
      <c r="N39" s="654"/>
      <c r="O39" s="654"/>
      <c r="P39" s="445"/>
      <c r="Q39" s="145"/>
      <c r="R39" s="145"/>
      <c r="S39" s="145"/>
      <c r="T39" s="145"/>
      <c r="U39" s="145"/>
      <c r="V39" s="145"/>
      <c r="W39" s="145"/>
      <c r="X39" s="145"/>
      <c r="Y39" s="145"/>
      <c r="Z39" s="145"/>
      <c r="AA39" s="145"/>
      <c r="AB39" s="145"/>
      <c r="AC39" s="145"/>
      <c r="AD39" s="145"/>
      <c r="AE39" s="145"/>
      <c r="AF39" s="145"/>
      <c r="AG39" s="145"/>
      <c r="AH39" s="145"/>
      <c r="AI39" s="145"/>
      <c r="AJ39" s="145"/>
      <c r="AK39" s="145"/>
    </row>
    <row r="40" spans="3:37" ht="14.25">
      <c r="C40" s="151"/>
      <c r="D40" s="151"/>
      <c r="I40" s="149"/>
      <c r="J40" s="149"/>
      <c r="K40" s="156"/>
      <c r="L40" s="156"/>
      <c r="M40" s="156"/>
      <c r="N40" s="156"/>
      <c r="O40" s="156"/>
      <c r="P40" s="156"/>
      <c r="Q40" s="156"/>
      <c r="R40" s="145"/>
      <c r="S40" s="145"/>
      <c r="T40" s="145"/>
      <c r="U40" s="145"/>
      <c r="V40" s="145"/>
      <c r="W40" s="145"/>
      <c r="X40" s="145"/>
      <c r="Y40" s="145"/>
      <c r="Z40" s="145"/>
      <c r="AA40" s="145"/>
      <c r="AB40" s="145"/>
      <c r="AC40" s="145"/>
      <c r="AD40" s="145"/>
      <c r="AE40" s="145"/>
      <c r="AF40" s="145"/>
      <c r="AG40" s="145"/>
      <c r="AH40" s="145"/>
      <c r="AI40" s="145"/>
      <c r="AJ40" s="145"/>
      <c r="AK40" s="145"/>
    </row>
    <row r="41" spans="3:37" ht="15">
      <c r="C41" s="652" t="s">
        <v>366</v>
      </c>
      <c r="D41" s="652"/>
      <c r="E41" s="652"/>
      <c r="F41" s="652"/>
      <c r="G41" s="652"/>
      <c r="H41" s="652"/>
      <c r="I41" s="652"/>
      <c r="J41" s="652"/>
      <c r="K41" s="652"/>
      <c r="L41" s="652"/>
      <c r="M41" s="652"/>
      <c r="N41" s="652"/>
      <c r="O41" s="652"/>
      <c r="P41" s="396"/>
      <c r="Q41" s="145"/>
      <c r="R41" s="145"/>
      <c r="S41" s="145"/>
      <c r="T41" s="145"/>
      <c r="U41" s="145"/>
      <c r="V41" s="145"/>
      <c r="W41" s="145"/>
      <c r="X41" s="145"/>
      <c r="Y41" s="145"/>
      <c r="Z41" s="145"/>
      <c r="AA41" s="145"/>
      <c r="AB41" s="145"/>
      <c r="AC41" s="145"/>
      <c r="AD41" s="145"/>
      <c r="AE41" s="145"/>
      <c r="AF41" s="145"/>
      <c r="AG41" s="145"/>
      <c r="AH41" s="145"/>
      <c r="AI41" s="145"/>
      <c r="AJ41" s="145"/>
      <c r="AK41" s="145"/>
    </row>
    <row r="42" spans="3:37" ht="15">
      <c r="C42" s="652" t="s">
        <v>366</v>
      </c>
      <c r="D42" s="652"/>
      <c r="E42" s="652"/>
      <c r="F42" s="652"/>
      <c r="G42" s="652"/>
      <c r="H42" s="652"/>
      <c r="I42" s="652"/>
      <c r="J42" s="652"/>
      <c r="K42" s="652"/>
      <c r="L42" s="652"/>
      <c r="M42" s="652"/>
      <c r="N42" s="652"/>
      <c r="O42" s="652"/>
      <c r="P42" s="396"/>
      <c r="Q42" s="145"/>
      <c r="R42" s="145"/>
      <c r="S42" s="145"/>
      <c r="T42" s="145"/>
      <c r="U42" s="145"/>
      <c r="V42" s="145"/>
      <c r="W42" s="145"/>
      <c r="X42" s="145"/>
      <c r="Y42" s="145"/>
      <c r="Z42" s="145"/>
      <c r="AA42" s="145"/>
      <c r="AB42" s="145"/>
      <c r="AC42" s="145"/>
      <c r="AD42" s="145"/>
      <c r="AE42" s="145"/>
      <c r="AF42" s="145"/>
      <c r="AG42" s="145"/>
      <c r="AH42" s="145"/>
      <c r="AI42" s="145"/>
      <c r="AJ42" s="145"/>
      <c r="AK42" s="145"/>
    </row>
    <row r="43" spans="3:37" ht="13.5" customHeight="1">
      <c r="C43" s="671" t="s">
        <v>366</v>
      </c>
      <c r="D43" s="671"/>
      <c r="E43" s="671"/>
      <c r="F43" s="671"/>
      <c r="G43" s="671"/>
      <c r="H43" s="671"/>
      <c r="I43" s="671"/>
      <c r="J43" s="671"/>
      <c r="K43" s="671"/>
      <c r="L43" s="671"/>
      <c r="M43" s="671"/>
      <c r="N43" s="671"/>
      <c r="O43" s="671"/>
      <c r="P43" s="395"/>
      <c r="Q43" s="145"/>
      <c r="R43" s="145"/>
      <c r="S43" s="145"/>
      <c r="T43" s="145"/>
      <c r="U43" s="145"/>
      <c r="V43" s="145"/>
      <c r="W43" s="145"/>
      <c r="X43" s="145"/>
      <c r="Y43" s="145"/>
      <c r="Z43" s="145"/>
      <c r="AA43" s="145"/>
      <c r="AB43" s="145"/>
      <c r="AC43" s="145"/>
      <c r="AD43" s="145"/>
      <c r="AE43" s="145"/>
      <c r="AF43" s="145"/>
      <c r="AG43" s="145"/>
      <c r="AH43" s="145"/>
      <c r="AI43" s="145"/>
      <c r="AJ43" s="145"/>
      <c r="AK43" s="145"/>
    </row>
    <row r="44" spans="3:37" ht="15">
      <c r="C44" s="652" t="s">
        <v>366</v>
      </c>
      <c r="D44" s="652"/>
      <c r="E44" s="652"/>
      <c r="F44" s="652"/>
      <c r="G44" s="652"/>
      <c r="H44" s="652"/>
      <c r="I44" s="652"/>
      <c r="J44" s="652"/>
      <c r="K44" s="652"/>
      <c r="L44" s="652"/>
      <c r="M44" s="652"/>
      <c r="N44" s="652"/>
      <c r="O44" s="652"/>
      <c r="P44" s="396"/>
      <c r="Q44" s="145"/>
      <c r="R44" s="145"/>
      <c r="S44" s="145"/>
      <c r="T44" s="145"/>
      <c r="U44" s="145"/>
      <c r="V44" s="145"/>
      <c r="W44" s="145"/>
      <c r="X44" s="145"/>
      <c r="Y44" s="145"/>
      <c r="Z44" s="145"/>
      <c r="AA44" s="145"/>
      <c r="AB44" s="145"/>
      <c r="AC44" s="145"/>
      <c r="AD44" s="145"/>
      <c r="AE44" s="145"/>
      <c r="AF44" s="145"/>
      <c r="AG44" s="145"/>
      <c r="AH44" s="145"/>
      <c r="AI44" s="145"/>
      <c r="AJ44" s="145"/>
      <c r="AK44" s="145"/>
    </row>
    <row r="45" spans="3:37" ht="15">
      <c r="C45" s="652" t="s">
        <v>366</v>
      </c>
      <c r="D45" s="652"/>
      <c r="E45" s="652"/>
      <c r="F45" s="652"/>
      <c r="G45" s="652"/>
      <c r="H45" s="652"/>
      <c r="I45" s="652"/>
      <c r="J45" s="652"/>
      <c r="K45" s="652"/>
      <c r="L45" s="652"/>
      <c r="M45" s="652"/>
      <c r="N45" s="652"/>
      <c r="O45" s="652"/>
      <c r="P45" s="396"/>
      <c r="Q45" s="145"/>
      <c r="R45" s="145"/>
      <c r="S45" s="145"/>
      <c r="T45" s="145"/>
      <c r="U45" s="145"/>
      <c r="V45" s="145"/>
      <c r="W45" s="145"/>
      <c r="X45" s="145"/>
      <c r="Y45" s="145"/>
      <c r="Z45" s="145"/>
      <c r="AA45" s="145"/>
      <c r="AB45" s="145"/>
      <c r="AC45" s="145"/>
      <c r="AD45" s="145"/>
      <c r="AE45" s="145"/>
      <c r="AF45" s="145"/>
      <c r="AG45" s="145"/>
      <c r="AH45" s="145"/>
      <c r="AI45" s="145"/>
      <c r="AJ45" s="145"/>
      <c r="AK45" s="145"/>
    </row>
    <row r="46" spans="3:37" ht="15">
      <c r="C46" s="671" t="s">
        <v>366</v>
      </c>
      <c r="D46" s="671"/>
      <c r="E46" s="671"/>
      <c r="F46" s="671"/>
      <c r="G46" s="671"/>
      <c r="H46" s="671"/>
      <c r="I46" s="671"/>
      <c r="J46" s="671"/>
      <c r="K46" s="671"/>
      <c r="L46" s="671"/>
      <c r="M46" s="671"/>
      <c r="N46" s="671"/>
      <c r="O46" s="671"/>
      <c r="P46" s="395"/>
      <c r="Q46" s="145"/>
      <c r="R46" s="145"/>
      <c r="S46" s="145"/>
      <c r="T46" s="145"/>
      <c r="U46" s="145"/>
      <c r="V46" s="145"/>
      <c r="W46" s="145"/>
      <c r="X46" s="145"/>
      <c r="Y46" s="145"/>
      <c r="Z46" s="145"/>
      <c r="AA46" s="145"/>
      <c r="AB46" s="145"/>
      <c r="AC46" s="145"/>
      <c r="AD46" s="145"/>
      <c r="AE46" s="145"/>
      <c r="AF46" s="145"/>
      <c r="AG46" s="145"/>
      <c r="AH46" s="145"/>
      <c r="AI46" s="145"/>
      <c r="AJ46" s="145"/>
      <c r="AK46" s="145"/>
    </row>
    <row r="47" spans="3:37" ht="14.25">
      <c r="C47" s="157"/>
      <c r="D47" s="157"/>
      <c r="I47" s="149"/>
      <c r="J47" s="149"/>
      <c r="K47" s="156"/>
      <c r="L47" s="156"/>
      <c r="M47" s="156"/>
      <c r="N47" s="156"/>
      <c r="O47" s="156"/>
      <c r="P47" s="156"/>
      <c r="Q47" s="156"/>
      <c r="R47" s="145"/>
      <c r="S47" s="145"/>
      <c r="T47" s="145"/>
      <c r="U47" s="145"/>
      <c r="V47" s="145"/>
      <c r="W47" s="145"/>
      <c r="X47" s="145"/>
      <c r="Y47" s="145"/>
      <c r="Z47" s="145"/>
      <c r="AA47" s="145"/>
      <c r="AB47" s="145"/>
      <c r="AC47" s="145"/>
      <c r="AD47" s="145"/>
      <c r="AE47" s="145"/>
      <c r="AF47" s="145"/>
      <c r="AG47" s="145"/>
      <c r="AH47" s="145"/>
      <c r="AI47" s="145"/>
      <c r="AJ47" s="145"/>
      <c r="AK47" s="145"/>
    </row>
    <row r="48" spans="3:37" s="158" customFormat="1" ht="14.25">
      <c r="C48" s="157"/>
      <c r="D48" s="157"/>
      <c r="I48" s="149"/>
      <c r="J48" s="149"/>
      <c r="K48" s="156"/>
      <c r="L48" s="156"/>
      <c r="M48" s="156"/>
      <c r="N48" s="156"/>
      <c r="O48" s="156"/>
      <c r="P48" s="156"/>
      <c r="Q48" s="156"/>
      <c r="R48" s="159"/>
      <c r="S48" s="159"/>
      <c r="T48" s="159"/>
      <c r="U48" s="159"/>
      <c r="V48" s="159"/>
      <c r="W48" s="159"/>
      <c r="X48" s="159"/>
      <c r="Y48" s="159"/>
      <c r="Z48" s="159"/>
      <c r="AA48" s="159"/>
      <c r="AB48" s="159"/>
      <c r="AC48" s="159"/>
      <c r="AD48" s="159"/>
      <c r="AE48" s="159"/>
      <c r="AF48" s="159"/>
      <c r="AG48" s="159"/>
      <c r="AH48" s="159"/>
      <c r="AI48" s="159"/>
      <c r="AJ48" s="159"/>
      <c r="AK48" s="159"/>
    </row>
    <row r="49" spans="3:37" s="158" customFormat="1" ht="14.25">
      <c r="C49" s="157"/>
      <c r="D49" s="157"/>
      <c r="I49" s="149"/>
      <c r="J49" s="149"/>
      <c r="K49" s="156"/>
      <c r="L49" s="156"/>
      <c r="M49" s="156"/>
      <c r="N49" s="156"/>
      <c r="O49" s="156"/>
      <c r="P49" s="156"/>
      <c r="Q49" s="156"/>
      <c r="R49" s="159"/>
      <c r="S49" s="159"/>
      <c r="T49" s="159"/>
      <c r="U49" s="159"/>
      <c r="V49" s="159"/>
      <c r="W49" s="159"/>
      <c r="X49" s="159"/>
      <c r="Y49" s="159"/>
      <c r="Z49" s="159"/>
      <c r="AA49" s="159"/>
      <c r="AB49" s="159"/>
      <c r="AC49" s="159"/>
      <c r="AD49" s="159"/>
      <c r="AE49" s="159"/>
      <c r="AF49" s="159"/>
      <c r="AG49" s="159"/>
      <c r="AH49" s="159"/>
      <c r="AI49" s="159"/>
      <c r="AJ49" s="159"/>
      <c r="AK49" s="159"/>
    </row>
    <row r="50" spans="3:37" s="158" customFormat="1" ht="14.25">
      <c r="C50" s="157"/>
      <c r="D50" s="157"/>
      <c r="I50" s="149"/>
      <c r="J50" s="149"/>
      <c r="K50" s="156"/>
      <c r="L50" s="156"/>
      <c r="M50" s="156"/>
      <c r="N50" s="156"/>
      <c r="O50" s="156"/>
      <c r="P50" s="156"/>
      <c r="Q50" s="156"/>
      <c r="R50" s="159"/>
      <c r="S50" s="159"/>
      <c r="T50" s="159"/>
      <c r="U50" s="159"/>
      <c r="V50" s="159"/>
      <c r="W50" s="159"/>
      <c r="X50" s="159"/>
      <c r="Y50" s="159"/>
      <c r="Z50" s="159"/>
      <c r="AA50" s="159"/>
      <c r="AB50" s="159"/>
      <c r="AC50" s="159"/>
      <c r="AD50" s="159"/>
      <c r="AE50" s="159"/>
      <c r="AF50" s="159"/>
      <c r="AG50" s="159"/>
      <c r="AH50" s="159"/>
      <c r="AI50" s="159"/>
      <c r="AJ50" s="159"/>
      <c r="AK50" s="159"/>
    </row>
    <row r="51" spans="3:37" s="158" customFormat="1" ht="15" customHeight="1">
      <c r="C51" s="157"/>
      <c r="D51" s="157"/>
      <c r="I51" s="149"/>
      <c r="J51" s="149"/>
      <c r="K51" s="156"/>
      <c r="L51" s="156"/>
      <c r="M51" s="156"/>
      <c r="N51" s="156"/>
      <c r="O51" s="156"/>
      <c r="P51" s="156"/>
      <c r="Q51" s="156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9"/>
      <c r="AF51" s="159"/>
      <c r="AG51" s="159"/>
      <c r="AH51" s="159"/>
      <c r="AI51" s="159"/>
      <c r="AJ51" s="159"/>
      <c r="AK51" s="159"/>
    </row>
    <row r="52" spans="3:37" s="158" customFormat="1" ht="15.75" customHeight="1">
      <c r="C52" s="157"/>
      <c r="D52" s="157"/>
      <c r="I52" s="149"/>
      <c r="J52" s="149"/>
      <c r="K52" s="156"/>
      <c r="L52" s="156"/>
      <c r="M52" s="156"/>
      <c r="N52" s="156"/>
      <c r="O52" s="156"/>
      <c r="P52" s="156"/>
      <c r="Q52" s="156"/>
      <c r="R52" s="159"/>
      <c r="S52" s="159"/>
      <c r="T52" s="159"/>
      <c r="U52" s="159"/>
      <c r="V52" s="159"/>
      <c r="W52" s="159"/>
      <c r="X52" s="159"/>
      <c r="Y52" s="159"/>
      <c r="Z52" s="159"/>
      <c r="AA52" s="159"/>
      <c r="AB52" s="159"/>
      <c r="AC52" s="159"/>
      <c r="AD52" s="159"/>
      <c r="AE52" s="159"/>
      <c r="AF52" s="159"/>
      <c r="AG52" s="159"/>
      <c r="AH52" s="159"/>
      <c r="AI52" s="159"/>
      <c r="AJ52" s="159"/>
      <c r="AK52" s="159"/>
    </row>
    <row r="53" spans="3:37" s="158" customFormat="1" ht="14.25" customHeight="1">
      <c r="C53" s="157"/>
      <c r="D53" s="157"/>
      <c r="I53" s="149"/>
      <c r="J53" s="149"/>
      <c r="K53" s="160"/>
      <c r="L53" s="160"/>
      <c r="M53" s="160"/>
      <c r="N53" s="160"/>
      <c r="O53" s="160"/>
      <c r="P53" s="160"/>
      <c r="Q53" s="160"/>
      <c r="R53" s="159"/>
      <c r="S53" s="159"/>
      <c r="T53" s="159"/>
      <c r="U53" s="159"/>
      <c r="V53" s="159"/>
      <c r="W53" s="159"/>
      <c r="X53" s="159"/>
      <c r="Y53" s="159"/>
      <c r="Z53" s="159"/>
      <c r="AA53" s="159"/>
      <c r="AB53" s="159"/>
      <c r="AC53" s="159"/>
      <c r="AD53" s="159"/>
      <c r="AE53" s="159"/>
      <c r="AF53" s="159"/>
      <c r="AG53" s="159"/>
      <c r="AH53" s="159"/>
      <c r="AI53" s="159"/>
      <c r="AJ53" s="159"/>
      <c r="AK53" s="159"/>
    </row>
    <row r="54" spans="3:37" s="149" customFormat="1" ht="15">
      <c r="C54" s="161"/>
      <c r="D54" s="161"/>
      <c r="I54" s="146"/>
      <c r="J54" s="146"/>
      <c r="K54" s="155"/>
      <c r="L54" s="155"/>
      <c r="M54" s="155"/>
      <c r="N54" s="155"/>
      <c r="O54" s="155"/>
      <c r="P54" s="155"/>
      <c r="Q54" s="155"/>
      <c r="R54" s="162"/>
      <c r="S54" s="162"/>
      <c r="T54" s="162"/>
      <c r="U54" s="162"/>
      <c r="V54" s="162"/>
      <c r="W54" s="162"/>
      <c r="X54" s="162"/>
      <c r="Y54" s="162"/>
      <c r="Z54" s="162"/>
      <c r="AA54" s="162"/>
      <c r="AB54" s="162"/>
      <c r="AC54" s="162"/>
      <c r="AD54" s="162"/>
      <c r="AE54" s="162"/>
      <c r="AF54" s="162"/>
      <c r="AG54" s="162"/>
      <c r="AH54" s="162"/>
      <c r="AI54" s="162"/>
      <c r="AJ54" s="162"/>
      <c r="AK54" s="162"/>
    </row>
    <row r="55" spans="3:37" ht="15">
      <c r="C55" s="161"/>
      <c r="D55" s="161"/>
      <c r="I55" s="146"/>
      <c r="J55" s="146"/>
      <c r="K55" s="163"/>
      <c r="L55" s="163"/>
      <c r="M55" s="163"/>
      <c r="N55" s="163"/>
      <c r="O55" s="163"/>
      <c r="P55" s="163"/>
      <c r="Q55" s="163"/>
      <c r="R55" s="145"/>
      <c r="S55" s="145"/>
      <c r="T55" s="145"/>
      <c r="U55" s="145"/>
      <c r="V55" s="145"/>
      <c r="W55" s="145"/>
      <c r="X55" s="145"/>
      <c r="Y55" s="145"/>
      <c r="Z55" s="145"/>
      <c r="AA55" s="145"/>
      <c r="AB55" s="145"/>
      <c r="AC55" s="145"/>
      <c r="AD55" s="145"/>
      <c r="AE55" s="145"/>
      <c r="AF55" s="145"/>
      <c r="AG55" s="145"/>
      <c r="AH55" s="145"/>
      <c r="AI55" s="145"/>
      <c r="AJ55" s="145"/>
      <c r="AK55" s="145"/>
    </row>
    <row r="56" spans="3:37" ht="14.25">
      <c r="C56" s="151"/>
      <c r="D56" s="151"/>
      <c r="I56" s="149"/>
      <c r="J56" s="149"/>
      <c r="K56" s="156"/>
      <c r="L56" s="156"/>
      <c r="M56" s="156"/>
      <c r="N56" s="156"/>
      <c r="O56" s="156"/>
      <c r="P56" s="156"/>
      <c r="Q56" s="156"/>
      <c r="R56" s="145"/>
      <c r="S56" s="145"/>
      <c r="T56" s="145"/>
      <c r="U56" s="145"/>
      <c r="V56" s="145"/>
      <c r="W56" s="145"/>
      <c r="X56" s="145"/>
      <c r="Y56" s="145"/>
      <c r="Z56" s="145"/>
      <c r="AA56" s="145"/>
      <c r="AB56" s="145"/>
      <c r="AC56" s="145"/>
      <c r="AD56" s="145"/>
      <c r="AE56" s="145"/>
      <c r="AF56" s="145"/>
      <c r="AG56" s="145"/>
      <c r="AH56" s="145"/>
      <c r="AI56" s="145"/>
      <c r="AJ56" s="145"/>
      <c r="AK56" s="145"/>
    </row>
    <row r="57" spans="3:37" ht="14.25">
      <c r="C57" s="151"/>
      <c r="D57" s="151"/>
      <c r="I57" s="149"/>
      <c r="J57" s="149"/>
      <c r="K57" s="156"/>
      <c r="L57" s="156"/>
      <c r="M57" s="156"/>
      <c r="N57" s="156"/>
      <c r="O57" s="156"/>
      <c r="P57" s="156"/>
      <c r="Q57" s="156"/>
      <c r="R57" s="145"/>
      <c r="S57" s="145"/>
      <c r="T57" s="145"/>
      <c r="U57" s="145"/>
      <c r="V57" s="145"/>
      <c r="W57" s="145"/>
      <c r="X57" s="145"/>
      <c r="Y57" s="145"/>
      <c r="Z57" s="145"/>
      <c r="AA57" s="145"/>
      <c r="AB57" s="145"/>
      <c r="AC57" s="145"/>
      <c r="AD57" s="145"/>
      <c r="AE57" s="145"/>
      <c r="AF57" s="145"/>
      <c r="AG57" s="145"/>
      <c r="AH57" s="145"/>
      <c r="AI57" s="145"/>
      <c r="AJ57" s="145"/>
      <c r="AK57" s="145"/>
    </row>
    <row r="58" spans="3:37" s="146" customFormat="1" ht="15">
      <c r="C58" s="161"/>
      <c r="D58" s="161"/>
      <c r="K58" s="155"/>
      <c r="L58" s="155"/>
      <c r="M58" s="155"/>
      <c r="N58" s="155"/>
      <c r="O58" s="155"/>
      <c r="P58" s="155"/>
      <c r="Q58" s="155"/>
      <c r="R58" s="164"/>
      <c r="S58" s="164"/>
      <c r="T58" s="164"/>
      <c r="U58" s="164"/>
      <c r="V58" s="164"/>
      <c r="W58" s="164"/>
      <c r="X58" s="164"/>
      <c r="Y58" s="164"/>
      <c r="Z58" s="164"/>
      <c r="AA58" s="164"/>
      <c r="AB58" s="164"/>
      <c r="AC58" s="164"/>
      <c r="AD58" s="164"/>
      <c r="AE58" s="164"/>
      <c r="AF58" s="164"/>
      <c r="AG58" s="164"/>
      <c r="AH58" s="164"/>
      <c r="AI58" s="164"/>
      <c r="AJ58" s="164"/>
      <c r="AK58" s="164"/>
    </row>
    <row r="59" spans="3:37" s="146" customFormat="1" ht="15">
      <c r="C59" s="161"/>
      <c r="D59" s="161"/>
      <c r="K59" s="163"/>
      <c r="L59" s="163"/>
      <c r="M59" s="163"/>
      <c r="N59" s="163"/>
      <c r="O59" s="163"/>
      <c r="P59" s="163"/>
      <c r="Q59" s="163"/>
      <c r="R59" s="164"/>
      <c r="S59" s="164"/>
      <c r="T59" s="164"/>
      <c r="U59" s="164"/>
      <c r="V59" s="164"/>
      <c r="W59" s="164"/>
      <c r="X59" s="164"/>
      <c r="Y59" s="164"/>
      <c r="Z59" s="164"/>
      <c r="AA59" s="164"/>
      <c r="AB59" s="164"/>
      <c r="AC59" s="164"/>
      <c r="AD59" s="164"/>
      <c r="AE59" s="164"/>
      <c r="AF59" s="164"/>
      <c r="AG59" s="164"/>
      <c r="AH59" s="164"/>
      <c r="AI59" s="164"/>
      <c r="AJ59" s="164"/>
      <c r="AK59" s="164"/>
    </row>
    <row r="60" spans="3:37" ht="14.25">
      <c r="C60" s="151"/>
      <c r="D60" s="151"/>
      <c r="I60" s="162"/>
      <c r="J60" s="162"/>
      <c r="K60" s="162"/>
      <c r="L60" s="162"/>
      <c r="M60" s="162"/>
      <c r="N60" s="162"/>
      <c r="O60" s="162"/>
      <c r="P60" s="162"/>
      <c r="Q60" s="162"/>
      <c r="R60" s="145"/>
      <c r="S60" s="145"/>
      <c r="T60" s="145"/>
      <c r="U60" s="145"/>
      <c r="V60" s="145"/>
      <c r="W60" s="145"/>
      <c r="X60" s="145"/>
      <c r="Y60" s="145"/>
      <c r="Z60" s="145"/>
      <c r="AA60" s="145"/>
      <c r="AB60" s="145"/>
      <c r="AC60" s="145"/>
      <c r="AD60" s="145"/>
      <c r="AE60" s="145"/>
      <c r="AF60" s="145"/>
      <c r="AG60" s="145"/>
      <c r="AH60" s="145"/>
      <c r="AI60" s="145"/>
      <c r="AJ60" s="145"/>
      <c r="AK60" s="145"/>
    </row>
    <row r="61" spans="3:37" ht="14.25" customHeight="1">
      <c r="C61" s="165"/>
      <c r="D61" s="165"/>
      <c r="I61" s="166"/>
      <c r="J61" s="166"/>
      <c r="K61" s="165"/>
      <c r="L61" s="165"/>
      <c r="M61" s="165"/>
      <c r="N61" s="165"/>
      <c r="O61" s="165"/>
      <c r="P61" s="165"/>
      <c r="Q61" s="165"/>
      <c r="R61" s="145"/>
      <c r="S61" s="145"/>
      <c r="T61" s="145"/>
      <c r="U61" s="145"/>
      <c r="V61" s="145"/>
      <c r="W61" s="145"/>
      <c r="X61" s="145"/>
      <c r="Y61" s="145"/>
      <c r="Z61" s="145"/>
      <c r="AA61" s="145"/>
      <c r="AB61" s="145"/>
      <c r="AC61" s="145"/>
      <c r="AD61" s="145"/>
      <c r="AE61" s="145"/>
      <c r="AF61" s="145"/>
      <c r="AG61" s="145"/>
      <c r="AH61" s="145"/>
      <c r="AI61" s="145"/>
      <c r="AJ61" s="145"/>
      <c r="AK61" s="145"/>
    </row>
    <row r="62" spans="3:37" ht="14.25" customHeight="1">
      <c r="C62" s="165"/>
      <c r="D62" s="165"/>
      <c r="I62" s="146"/>
      <c r="J62" s="146"/>
      <c r="K62" s="165"/>
      <c r="L62" s="165"/>
      <c r="M62" s="167"/>
      <c r="N62" s="167"/>
      <c r="O62" s="167"/>
      <c r="P62" s="167"/>
      <c r="Q62" s="167"/>
      <c r="R62" s="145"/>
      <c r="S62" s="145"/>
      <c r="T62" s="145"/>
      <c r="U62" s="145"/>
      <c r="V62" s="145"/>
      <c r="W62" s="145"/>
      <c r="X62" s="145"/>
      <c r="Y62" s="145"/>
      <c r="Z62" s="145"/>
      <c r="AA62" s="145"/>
      <c r="AB62" s="145"/>
      <c r="AC62" s="145"/>
      <c r="AD62" s="145"/>
      <c r="AE62" s="145"/>
      <c r="AF62" s="145"/>
      <c r="AG62" s="145"/>
      <c r="AH62" s="145"/>
      <c r="AI62" s="145"/>
      <c r="AJ62" s="145"/>
      <c r="AK62" s="145"/>
    </row>
    <row r="63" spans="3:37" ht="15" customHeight="1">
      <c r="C63" s="169"/>
      <c r="D63" s="169"/>
      <c r="K63" s="168"/>
      <c r="L63" s="168"/>
      <c r="R63" s="145"/>
      <c r="S63" s="145"/>
      <c r="T63" s="145"/>
      <c r="U63" s="145"/>
      <c r="V63" s="145"/>
      <c r="W63" s="145"/>
      <c r="X63" s="145"/>
      <c r="Y63" s="145"/>
      <c r="Z63" s="145"/>
      <c r="AA63" s="145"/>
      <c r="AB63" s="145"/>
      <c r="AC63" s="145"/>
      <c r="AD63" s="145"/>
      <c r="AE63" s="145"/>
      <c r="AF63" s="145"/>
      <c r="AG63" s="145"/>
      <c r="AH63" s="145"/>
      <c r="AI63" s="145"/>
      <c r="AJ63" s="145"/>
      <c r="AK63" s="145"/>
    </row>
    <row r="64" spans="3:37" s="171" customFormat="1" ht="14.25">
      <c r="C64" s="170"/>
      <c r="D64" s="170"/>
      <c r="K64" s="172"/>
      <c r="L64" s="172"/>
      <c r="R64" s="173"/>
      <c r="S64" s="173"/>
      <c r="T64" s="173"/>
      <c r="U64" s="173"/>
      <c r="V64" s="173"/>
      <c r="W64" s="173"/>
      <c r="X64" s="173"/>
      <c r="Y64" s="173"/>
      <c r="Z64" s="173"/>
      <c r="AA64" s="173"/>
      <c r="AB64" s="173"/>
      <c r="AC64" s="173"/>
      <c r="AD64" s="173"/>
      <c r="AE64" s="173"/>
      <c r="AF64" s="173"/>
      <c r="AG64" s="173"/>
      <c r="AH64" s="173"/>
      <c r="AI64" s="173"/>
      <c r="AJ64" s="173"/>
      <c r="AK64" s="173"/>
    </row>
    <row r="65" spans="3:37" ht="15">
      <c r="C65" s="133"/>
      <c r="D65" s="133"/>
      <c r="I65" s="174"/>
      <c r="J65" s="174"/>
      <c r="K65" s="174"/>
      <c r="L65" s="174"/>
      <c r="M65" s="174"/>
      <c r="N65" s="174"/>
      <c r="O65" s="174"/>
      <c r="P65" s="174"/>
      <c r="Q65" s="174"/>
      <c r="R65" s="145"/>
      <c r="S65" s="145"/>
      <c r="T65" s="145"/>
      <c r="U65" s="145"/>
      <c r="V65" s="145"/>
      <c r="W65" s="145"/>
      <c r="X65" s="145"/>
      <c r="Y65" s="145"/>
      <c r="Z65" s="145"/>
      <c r="AA65" s="145"/>
      <c r="AB65" s="145"/>
      <c r="AC65" s="145"/>
      <c r="AD65" s="145"/>
      <c r="AE65" s="145"/>
      <c r="AF65" s="145"/>
      <c r="AG65" s="145"/>
      <c r="AH65" s="145"/>
      <c r="AI65" s="145"/>
      <c r="AJ65" s="145"/>
      <c r="AK65" s="145"/>
    </row>
    <row r="66" spans="3:37" ht="14.25">
      <c r="C66" s="175"/>
      <c r="D66" s="175"/>
      <c r="I66" s="176"/>
      <c r="J66" s="176"/>
      <c r="K66" s="176"/>
      <c r="L66" s="176"/>
      <c r="M66" s="176"/>
      <c r="N66" s="176"/>
      <c r="O66" s="176"/>
      <c r="P66" s="176"/>
      <c r="Q66" s="176"/>
      <c r="R66" s="145"/>
      <c r="S66" s="145"/>
      <c r="T66" s="145"/>
      <c r="U66" s="145"/>
      <c r="V66" s="145"/>
      <c r="W66" s="145"/>
      <c r="X66" s="145"/>
      <c r="Y66" s="145"/>
      <c r="Z66" s="145"/>
      <c r="AA66" s="145"/>
      <c r="AB66" s="145"/>
      <c r="AC66" s="145"/>
      <c r="AD66" s="145"/>
      <c r="AE66" s="145"/>
      <c r="AF66" s="145"/>
      <c r="AG66" s="145"/>
      <c r="AH66" s="145"/>
      <c r="AI66" s="145"/>
      <c r="AJ66" s="145"/>
      <c r="AK66" s="145"/>
    </row>
    <row r="67" spans="3:37" ht="14.25">
      <c r="C67" s="175"/>
      <c r="D67" s="175"/>
      <c r="I67" s="177"/>
      <c r="J67" s="177"/>
      <c r="K67" s="176"/>
      <c r="L67" s="176"/>
      <c r="M67" s="176"/>
      <c r="N67" s="176"/>
      <c r="O67" s="176"/>
      <c r="P67" s="176"/>
      <c r="Q67" s="176"/>
      <c r="R67" s="145"/>
      <c r="S67" s="145"/>
      <c r="T67" s="145"/>
      <c r="U67" s="145"/>
      <c r="V67" s="145"/>
      <c r="W67" s="145"/>
      <c r="X67" s="145"/>
      <c r="Y67" s="145"/>
      <c r="Z67" s="145"/>
      <c r="AA67" s="145"/>
      <c r="AB67" s="145"/>
      <c r="AC67" s="145"/>
      <c r="AD67" s="145"/>
      <c r="AE67" s="145"/>
      <c r="AF67" s="145"/>
      <c r="AG67" s="145"/>
      <c r="AH67" s="145"/>
      <c r="AI67" s="145"/>
      <c r="AJ67" s="145"/>
      <c r="AK67" s="145"/>
    </row>
    <row r="68" spans="3:37" ht="14.25">
      <c r="C68" s="175"/>
      <c r="D68" s="175"/>
      <c r="I68" s="176"/>
      <c r="J68" s="176"/>
      <c r="K68" s="176"/>
      <c r="L68" s="176"/>
      <c r="M68" s="176"/>
      <c r="N68" s="176"/>
      <c r="O68" s="176"/>
      <c r="P68" s="176"/>
      <c r="Q68" s="176"/>
      <c r="R68" s="145"/>
      <c r="S68" s="145"/>
      <c r="T68" s="145"/>
      <c r="U68" s="145"/>
      <c r="V68" s="145"/>
      <c r="W68" s="145"/>
      <c r="X68" s="145"/>
      <c r="Y68" s="145"/>
      <c r="Z68" s="145"/>
      <c r="AA68" s="145"/>
      <c r="AB68" s="145"/>
      <c r="AC68" s="145"/>
      <c r="AD68" s="145"/>
      <c r="AE68" s="145"/>
      <c r="AF68" s="145"/>
      <c r="AG68" s="145"/>
      <c r="AH68" s="145"/>
      <c r="AI68" s="145"/>
      <c r="AJ68" s="145"/>
      <c r="AK68" s="145"/>
    </row>
    <row r="69" spans="3:37" ht="14.25">
      <c r="C69" s="175"/>
      <c r="D69" s="175"/>
      <c r="I69" s="176"/>
      <c r="J69" s="176"/>
      <c r="K69" s="176"/>
      <c r="L69" s="176"/>
      <c r="M69" s="176"/>
      <c r="N69" s="176"/>
      <c r="O69" s="176"/>
      <c r="P69" s="176"/>
      <c r="Q69" s="176"/>
      <c r="R69" s="145"/>
      <c r="S69" s="145"/>
      <c r="T69" s="145"/>
      <c r="U69" s="145"/>
      <c r="V69" s="145"/>
      <c r="W69" s="145"/>
      <c r="X69" s="145"/>
      <c r="Y69" s="145"/>
      <c r="Z69" s="145"/>
      <c r="AA69" s="145"/>
      <c r="AB69" s="145"/>
      <c r="AC69" s="145"/>
      <c r="AD69" s="145"/>
      <c r="AE69" s="145"/>
      <c r="AF69" s="145"/>
      <c r="AG69" s="145"/>
      <c r="AH69" s="145"/>
      <c r="AI69" s="145"/>
      <c r="AJ69" s="145"/>
      <c r="AK69" s="145"/>
    </row>
    <row r="70" spans="3:37" ht="14.25">
      <c r="C70" s="175"/>
      <c r="D70" s="175"/>
      <c r="I70" s="176"/>
      <c r="J70" s="176"/>
      <c r="K70" s="176"/>
      <c r="L70" s="176"/>
      <c r="M70" s="176"/>
      <c r="N70" s="176"/>
      <c r="O70" s="176"/>
      <c r="P70" s="176"/>
      <c r="Q70" s="176"/>
      <c r="R70" s="145"/>
      <c r="S70" s="145"/>
      <c r="T70" s="145"/>
      <c r="U70" s="145"/>
      <c r="V70" s="145"/>
      <c r="W70" s="145"/>
      <c r="X70" s="145"/>
      <c r="Y70" s="145"/>
      <c r="Z70" s="145"/>
      <c r="AA70" s="145"/>
      <c r="AB70" s="145"/>
      <c r="AC70" s="145"/>
      <c r="AD70" s="145"/>
      <c r="AE70" s="145"/>
      <c r="AF70" s="145"/>
      <c r="AG70" s="145"/>
      <c r="AH70" s="145"/>
      <c r="AI70" s="145"/>
      <c r="AJ70" s="145"/>
      <c r="AK70" s="145"/>
    </row>
    <row r="71" spans="3:37" ht="14.25">
      <c r="C71" s="175"/>
      <c r="D71" s="175"/>
      <c r="I71" s="176"/>
      <c r="J71" s="176"/>
      <c r="K71" s="176"/>
      <c r="L71" s="176"/>
      <c r="M71" s="176"/>
      <c r="N71" s="176"/>
      <c r="O71" s="176"/>
      <c r="P71" s="176"/>
      <c r="Q71" s="176"/>
      <c r="R71" s="145"/>
      <c r="S71" s="145"/>
      <c r="T71" s="145"/>
      <c r="U71" s="145"/>
      <c r="V71" s="145"/>
      <c r="W71" s="145"/>
      <c r="X71" s="145"/>
      <c r="Y71" s="145"/>
      <c r="Z71" s="145"/>
      <c r="AA71" s="145"/>
      <c r="AB71" s="145"/>
      <c r="AC71" s="145"/>
      <c r="AD71" s="145"/>
      <c r="AE71" s="145"/>
      <c r="AF71" s="145"/>
      <c r="AG71" s="145"/>
      <c r="AH71" s="145"/>
      <c r="AI71" s="145"/>
      <c r="AJ71" s="145"/>
      <c r="AK71" s="145"/>
    </row>
    <row r="72" spans="3:37" ht="14.25">
      <c r="C72" s="175"/>
      <c r="D72" s="175"/>
      <c r="I72" s="176"/>
      <c r="J72" s="176"/>
      <c r="K72" s="176"/>
      <c r="L72" s="176"/>
      <c r="M72" s="176"/>
      <c r="N72" s="176"/>
      <c r="O72" s="176"/>
      <c r="P72" s="176"/>
      <c r="Q72" s="176"/>
      <c r="R72" s="145"/>
      <c r="S72" s="145"/>
      <c r="T72" s="145"/>
      <c r="U72" s="145"/>
      <c r="V72" s="145"/>
      <c r="W72" s="145"/>
      <c r="X72" s="145"/>
      <c r="Y72" s="145"/>
      <c r="Z72" s="145"/>
      <c r="AA72" s="145"/>
      <c r="AB72" s="145"/>
      <c r="AC72" s="145"/>
      <c r="AD72" s="145"/>
      <c r="AE72" s="145"/>
      <c r="AF72" s="145"/>
      <c r="AG72" s="145"/>
      <c r="AH72" s="145"/>
      <c r="AI72" s="145"/>
      <c r="AJ72" s="145"/>
      <c r="AK72" s="145"/>
    </row>
    <row r="73" spans="3:37" ht="14.25">
      <c r="C73" s="145"/>
      <c r="D73" s="145"/>
      <c r="I73" s="176"/>
      <c r="J73" s="176"/>
      <c r="K73" s="176"/>
      <c r="L73" s="176"/>
      <c r="M73" s="176"/>
      <c r="N73" s="176"/>
      <c r="O73" s="176"/>
      <c r="P73" s="176"/>
      <c r="Q73" s="176"/>
      <c r="R73" s="145"/>
      <c r="S73" s="145"/>
      <c r="T73" s="145"/>
      <c r="U73" s="145"/>
      <c r="V73" s="145"/>
      <c r="W73" s="145"/>
      <c r="X73" s="145"/>
      <c r="Y73" s="145"/>
      <c r="Z73" s="145"/>
      <c r="AA73" s="145"/>
      <c r="AB73" s="145"/>
      <c r="AC73" s="145"/>
      <c r="AD73" s="145"/>
      <c r="AE73" s="145"/>
      <c r="AF73" s="145"/>
      <c r="AG73" s="145"/>
      <c r="AH73" s="145"/>
      <c r="AI73" s="145"/>
      <c r="AJ73" s="145"/>
      <c r="AK73" s="145"/>
    </row>
    <row r="74" spans="3:37" ht="14.25">
      <c r="C74" s="145"/>
      <c r="D74" s="145"/>
      <c r="I74" s="176"/>
      <c r="J74" s="176"/>
      <c r="K74" s="176"/>
      <c r="L74" s="176"/>
      <c r="M74" s="176"/>
      <c r="N74" s="176"/>
      <c r="O74" s="176"/>
      <c r="P74" s="176"/>
      <c r="Q74" s="176"/>
      <c r="R74" s="145"/>
      <c r="S74" s="145"/>
      <c r="T74" s="145"/>
      <c r="U74" s="145"/>
      <c r="V74" s="145"/>
      <c r="W74" s="145"/>
      <c r="X74" s="145"/>
      <c r="Y74" s="145"/>
      <c r="Z74" s="145"/>
      <c r="AA74" s="145"/>
      <c r="AB74" s="145"/>
      <c r="AC74" s="145"/>
      <c r="AD74" s="145"/>
      <c r="AE74" s="145"/>
      <c r="AF74" s="145"/>
      <c r="AG74" s="145"/>
      <c r="AH74" s="145"/>
      <c r="AI74" s="145"/>
      <c r="AJ74" s="145"/>
      <c r="AK74" s="145"/>
    </row>
    <row r="75" spans="3:37" ht="14.25">
      <c r="C75" s="145"/>
      <c r="D75" s="145"/>
      <c r="I75" s="176"/>
      <c r="J75" s="176"/>
      <c r="K75" s="176"/>
      <c r="L75" s="176"/>
      <c r="M75" s="176"/>
      <c r="N75" s="176"/>
      <c r="O75" s="176"/>
      <c r="P75" s="176"/>
      <c r="Q75" s="176"/>
      <c r="R75" s="145"/>
      <c r="S75" s="145"/>
      <c r="T75" s="145"/>
      <c r="U75" s="145"/>
      <c r="V75" s="145"/>
      <c r="W75" s="145"/>
      <c r="X75" s="145"/>
      <c r="Y75" s="145"/>
      <c r="Z75" s="145"/>
      <c r="AA75" s="145"/>
      <c r="AB75" s="145"/>
      <c r="AC75" s="145"/>
      <c r="AD75" s="145"/>
      <c r="AE75" s="145"/>
      <c r="AF75" s="145"/>
      <c r="AG75" s="145"/>
      <c r="AH75" s="145"/>
      <c r="AI75" s="145"/>
      <c r="AJ75" s="145"/>
      <c r="AK75" s="145"/>
    </row>
    <row r="76" spans="3:37" ht="14.25">
      <c r="C76" s="145"/>
      <c r="D76" s="145"/>
      <c r="I76" s="145"/>
      <c r="J76" s="145"/>
      <c r="K76" s="145"/>
      <c r="L76" s="145"/>
      <c r="M76" s="145"/>
      <c r="N76" s="145"/>
      <c r="O76" s="145"/>
      <c r="P76" s="145"/>
      <c r="Q76" s="145"/>
      <c r="R76" s="145"/>
      <c r="S76" s="145"/>
      <c r="T76" s="145"/>
      <c r="U76" s="145"/>
      <c r="V76" s="145"/>
      <c r="W76" s="145"/>
      <c r="X76" s="145"/>
      <c r="Y76" s="145"/>
      <c r="Z76" s="145"/>
      <c r="AA76" s="145"/>
      <c r="AB76" s="145"/>
      <c r="AC76" s="145"/>
      <c r="AD76" s="145"/>
      <c r="AE76" s="145"/>
      <c r="AF76" s="145"/>
      <c r="AG76" s="145"/>
      <c r="AH76" s="145"/>
      <c r="AI76" s="145"/>
      <c r="AJ76" s="145"/>
      <c r="AK76" s="145"/>
    </row>
    <row r="77" spans="3:37" ht="14.25">
      <c r="C77" s="145"/>
      <c r="D77" s="145"/>
      <c r="I77" s="145"/>
      <c r="J77" s="145"/>
      <c r="K77" s="145"/>
      <c r="L77" s="145"/>
      <c r="M77" s="145"/>
      <c r="N77" s="145"/>
      <c r="O77" s="145"/>
      <c r="P77" s="145"/>
      <c r="Q77" s="145"/>
      <c r="R77" s="145"/>
      <c r="S77" s="145"/>
      <c r="T77" s="145"/>
      <c r="U77" s="145"/>
      <c r="V77" s="145"/>
      <c r="W77" s="145"/>
      <c r="X77" s="145"/>
      <c r="Y77" s="145"/>
      <c r="Z77" s="145"/>
      <c r="AA77" s="145"/>
      <c r="AB77" s="145"/>
      <c r="AC77" s="145"/>
      <c r="AD77" s="145"/>
      <c r="AE77" s="145"/>
      <c r="AF77" s="145"/>
      <c r="AG77" s="145"/>
      <c r="AH77" s="145"/>
      <c r="AI77" s="145"/>
      <c r="AJ77" s="145"/>
      <c r="AK77" s="145"/>
    </row>
    <row r="78" spans="3:37" ht="14.25">
      <c r="C78" s="145"/>
      <c r="D78" s="145"/>
      <c r="I78" s="145"/>
      <c r="J78" s="145"/>
      <c r="K78" s="145"/>
      <c r="L78" s="145"/>
      <c r="M78" s="145"/>
      <c r="N78" s="145"/>
      <c r="O78" s="145"/>
      <c r="P78" s="145"/>
      <c r="Q78" s="145"/>
      <c r="R78" s="145"/>
      <c r="S78" s="145"/>
      <c r="T78" s="145"/>
      <c r="U78" s="145"/>
      <c r="V78" s="145"/>
      <c r="W78" s="145"/>
      <c r="X78" s="145"/>
      <c r="Y78" s="145"/>
      <c r="Z78" s="145"/>
      <c r="AA78" s="145"/>
      <c r="AB78" s="145"/>
      <c r="AC78" s="145"/>
      <c r="AD78" s="145"/>
      <c r="AE78" s="145"/>
      <c r="AF78" s="145"/>
      <c r="AG78" s="145"/>
      <c r="AH78" s="145"/>
      <c r="AI78" s="145"/>
      <c r="AJ78" s="145"/>
      <c r="AK78" s="145"/>
    </row>
    <row r="79" spans="3:37" ht="14.25">
      <c r="C79" s="145"/>
      <c r="D79" s="145"/>
      <c r="I79" s="145"/>
      <c r="J79" s="145"/>
      <c r="K79" s="145"/>
      <c r="L79" s="145"/>
      <c r="M79" s="145"/>
      <c r="N79" s="145"/>
      <c r="O79" s="145"/>
      <c r="P79" s="145"/>
      <c r="Q79" s="145"/>
      <c r="R79" s="145"/>
      <c r="S79" s="145"/>
      <c r="T79" s="145"/>
      <c r="U79" s="145"/>
      <c r="V79" s="145"/>
      <c r="W79" s="145"/>
      <c r="X79" s="145"/>
      <c r="Y79" s="145"/>
      <c r="Z79" s="145"/>
      <c r="AA79" s="145"/>
      <c r="AB79" s="145"/>
      <c r="AC79" s="145"/>
      <c r="AD79" s="145"/>
      <c r="AE79" s="145"/>
      <c r="AF79" s="145"/>
      <c r="AG79" s="145"/>
      <c r="AH79" s="145"/>
      <c r="AI79" s="145"/>
      <c r="AJ79" s="145"/>
      <c r="AK79" s="145"/>
    </row>
    <row r="80" spans="3:37" ht="14.25">
      <c r="C80" s="145"/>
      <c r="D80" s="145"/>
      <c r="I80" s="145"/>
      <c r="J80" s="145"/>
      <c r="K80" s="145"/>
      <c r="L80" s="145"/>
      <c r="M80" s="145"/>
      <c r="N80" s="145"/>
      <c r="O80" s="145"/>
      <c r="P80" s="145"/>
      <c r="Q80" s="145"/>
      <c r="R80" s="145"/>
      <c r="S80" s="145"/>
      <c r="T80" s="145"/>
      <c r="U80" s="145"/>
      <c r="V80" s="145"/>
      <c r="W80" s="145"/>
      <c r="X80" s="145"/>
      <c r="Y80" s="145"/>
      <c r="Z80" s="145"/>
      <c r="AA80" s="145"/>
      <c r="AB80" s="145"/>
      <c r="AC80" s="145"/>
      <c r="AD80" s="145"/>
      <c r="AE80" s="145"/>
      <c r="AF80" s="145"/>
      <c r="AG80" s="145"/>
      <c r="AH80" s="145"/>
      <c r="AI80" s="145"/>
      <c r="AJ80" s="145"/>
      <c r="AK80" s="145"/>
    </row>
    <row r="81" spans="3:37" ht="14.25">
      <c r="C81" s="145"/>
      <c r="D81" s="145"/>
      <c r="I81" s="145"/>
      <c r="J81" s="145"/>
      <c r="K81" s="145"/>
      <c r="L81" s="145"/>
      <c r="M81" s="145"/>
      <c r="N81" s="145"/>
      <c r="O81" s="145"/>
      <c r="P81" s="145"/>
      <c r="Q81" s="145"/>
      <c r="R81" s="145"/>
      <c r="S81" s="145"/>
      <c r="T81" s="145"/>
      <c r="U81" s="145"/>
      <c r="V81" s="145"/>
      <c r="W81" s="145"/>
      <c r="X81" s="145"/>
      <c r="Y81" s="145"/>
      <c r="Z81" s="145"/>
      <c r="AA81" s="145"/>
      <c r="AB81" s="145"/>
      <c r="AC81" s="145"/>
      <c r="AD81" s="145"/>
      <c r="AE81" s="145"/>
      <c r="AF81" s="145"/>
      <c r="AG81" s="145"/>
      <c r="AH81" s="145"/>
      <c r="AI81" s="145"/>
      <c r="AJ81" s="145"/>
      <c r="AK81" s="145"/>
    </row>
    <row r="82" spans="3:37" ht="14.25">
      <c r="C82" s="145"/>
      <c r="D82" s="145"/>
      <c r="I82" s="145"/>
      <c r="J82" s="145"/>
      <c r="K82" s="145"/>
      <c r="L82" s="145"/>
      <c r="M82" s="145"/>
      <c r="N82" s="145"/>
      <c r="O82" s="145"/>
      <c r="P82" s="145"/>
      <c r="Q82" s="145"/>
      <c r="R82" s="145"/>
      <c r="S82" s="145"/>
      <c r="T82" s="145"/>
      <c r="U82" s="145"/>
      <c r="V82" s="145"/>
      <c r="W82" s="145"/>
      <c r="X82" s="145"/>
      <c r="Y82" s="145"/>
      <c r="Z82" s="145"/>
      <c r="AA82" s="145"/>
      <c r="AB82" s="145"/>
      <c r="AC82" s="145"/>
      <c r="AD82" s="145"/>
      <c r="AE82" s="145"/>
      <c r="AF82" s="145"/>
      <c r="AG82" s="145"/>
      <c r="AH82" s="145"/>
      <c r="AI82" s="145"/>
      <c r="AJ82" s="145"/>
      <c r="AK82" s="145"/>
    </row>
    <row r="83" spans="3:37" ht="14.25">
      <c r="C83" s="145"/>
      <c r="D83" s="145"/>
      <c r="I83" s="145"/>
      <c r="J83" s="145"/>
      <c r="K83" s="145"/>
      <c r="L83" s="145"/>
      <c r="M83" s="145"/>
      <c r="N83" s="145"/>
      <c r="O83" s="145"/>
      <c r="P83" s="145"/>
      <c r="Q83" s="145"/>
      <c r="R83" s="145"/>
      <c r="S83" s="145"/>
      <c r="T83" s="145"/>
      <c r="U83" s="145"/>
      <c r="V83" s="145"/>
      <c r="W83" s="145"/>
      <c r="X83" s="145"/>
      <c r="Y83" s="145"/>
      <c r="Z83" s="145"/>
      <c r="AA83" s="145"/>
      <c r="AB83" s="145"/>
      <c r="AC83" s="145"/>
      <c r="AD83" s="145"/>
      <c r="AE83" s="145"/>
      <c r="AF83" s="145"/>
      <c r="AG83" s="145"/>
      <c r="AH83" s="145"/>
      <c r="AI83" s="145"/>
      <c r="AJ83" s="145"/>
      <c r="AK83" s="145"/>
    </row>
    <row r="84" spans="3:37" ht="14.25">
      <c r="C84" s="145"/>
      <c r="D84" s="145"/>
      <c r="I84" s="145"/>
      <c r="J84" s="145"/>
      <c r="K84" s="145"/>
      <c r="L84" s="145"/>
      <c r="M84" s="145"/>
      <c r="N84" s="145"/>
      <c r="O84" s="145"/>
      <c r="P84" s="145"/>
      <c r="Q84" s="145"/>
      <c r="R84" s="145"/>
      <c r="S84" s="145"/>
      <c r="T84" s="145"/>
      <c r="U84" s="145"/>
      <c r="V84" s="145"/>
      <c r="W84" s="145"/>
      <c r="X84" s="145"/>
      <c r="Y84" s="145"/>
      <c r="Z84" s="145"/>
      <c r="AA84" s="145"/>
      <c r="AB84" s="145"/>
      <c r="AC84" s="145"/>
      <c r="AD84" s="145"/>
      <c r="AE84" s="145"/>
      <c r="AF84" s="145"/>
      <c r="AG84" s="145"/>
      <c r="AH84" s="145"/>
      <c r="AI84" s="145"/>
      <c r="AJ84" s="145"/>
      <c r="AK84" s="145"/>
    </row>
    <row r="85" spans="3:37" ht="14.25">
      <c r="C85" s="145"/>
      <c r="D85" s="145"/>
      <c r="I85" s="145"/>
      <c r="J85" s="145"/>
      <c r="K85" s="145"/>
      <c r="L85" s="145"/>
      <c r="M85" s="145"/>
      <c r="N85" s="145"/>
      <c r="O85" s="145"/>
      <c r="P85" s="145"/>
      <c r="Q85" s="145"/>
      <c r="R85" s="145"/>
      <c r="S85" s="145"/>
      <c r="T85" s="145"/>
      <c r="U85" s="145"/>
      <c r="V85" s="145"/>
      <c r="W85" s="145"/>
      <c r="X85" s="145"/>
      <c r="Y85" s="145"/>
      <c r="Z85" s="145"/>
      <c r="AA85" s="145"/>
      <c r="AB85" s="145"/>
      <c r="AC85" s="145"/>
      <c r="AD85" s="145"/>
      <c r="AE85" s="145"/>
      <c r="AF85" s="145"/>
      <c r="AG85" s="145"/>
      <c r="AH85" s="145"/>
      <c r="AI85" s="145"/>
      <c r="AJ85" s="145"/>
      <c r="AK85" s="145"/>
    </row>
    <row r="86" spans="3:37" ht="14.25">
      <c r="C86" s="145"/>
      <c r="D86" s="145"/>
      <c r="I86" s="145"/>
      <c r="J86" s="145"/>
      <c r="K86" s="145"/>
      <c r="L86" s="145"/>
      <c r="M86" s="145"/>
      <c r="N86" s="145"/>
      <c r="O86" s="145"/>
      <c r="P86" s="145"/>
      <c r="Q86" s="145"/>
      <c r="R86" s="145"/>
      <c r="S86" s="145"/>
      <c r="T86" s="145"/>
      <c r="U86" s="145"/>
      <c r="V86" s="145"/>
      <c r="W86" s="145"/>
      <c r="X86" s="145"/>
      <c r="Y86" s="145"/>
      <c r="Z86" s="145"/>
      <c r="AA86" s="145"/>
      <c r="AB86" s="145"/>
      <c r="AC86" s="145"/>
      <c r="AD86" s="145"/>
      <c r="AE86" s="145"/>
      <c r="AF86" s="145"/>
      <c r="AG86" s="145"/>
      <c r="AH86" s="145"/>
      <c r="AI86" s="145"/>
      <c r="AJ86" s="145"/>
      <c r="AK86" s="145"/>
    </row>
    <row r="87" spans="3:37" ht="14.25">
      <c r="C87" s="145"/>
      <c r="D87" s="145"/>
      <c r="I87" s="145"/>
      <c r="J87" s="145"/>
      <c r="K87" s="145"/>
      <c r="L87" s="145"/>
      <c r="M87" s="145"/>
      <c r="N87" s="145"/>
      <c r="O87" s="145"/>
      <c r="P87" s="145"/>
      <c r="Q87" s="145"/>
      <c r="R87" s="145"/>
      <c r="S87" s="145"/>
      <c r="T87" s="145"/>
      <c r="U87" s="145"/>
      <c r="V87" s="145"/>
      <c r="W87" s="145"/>
      <c r="X87" s="145"/>
      <c r="Y87" s="145"/>
      <c r="Z87" s="145"/>
      <c r="AA87" s="145"/>
      <c r="AB87" s="145"/>
      <c r="AC87" s="145"/>
      <c r="AD87" s="145"/>
      <c r="AE87" s="145"/>
      <c r="AF87" s="145"/>
      <c r="AG87" s="145"/>
      <c r="AH87" s="145"/>
      <c r="AI87" s="145"/>
      <c r="AJ87" s="145"/>
      <c r="AK87" s="145"/>
    </row>
    <row r="88" spans="3:37" ht="14.25">
      <c r="C88" s="145"/>
      <c r="D88" s="145"/>
      <c r="I88" s="145"/>
      <c r="J88" s="145"/>
      <c r="K88" s="145"/>
      <c r="L88" s="145"/>
      <c r="M88" s="145"/>
      <c r="N88" s="145"/>
      <c r="O88" s="145"/>
      <c r="P88" s="145"/>
      <c r="Q88" s="145"/>
      <c r="R88" s="145"/>
      <c r="S88" s="145"/>
      <c r="T88" s="145"/>
      <c r="U88" s="145"/>
      <c r="V88" s="145"/>
      <c r="W88" s="145"/>
      <c r="X88" s="145"/>
      <c r="Y88" s="145"/>
      <c r="Z88" s="145"/>
      <c r="AA88" s="145"/>
      <c r="AB88" s="145"/>
      <c r="AC88" s="145"/>
      <c r="AD88" s="145"/>
      <c r="AE88" s="145"/>
      <c r="AF88" s="145"/>
      <c r="AG88" s="145"/>
      <c r="AH88" s="145"/>
      <c r="AI88" s="145"/>
      <c r="AJ88" s="145"/>
      <c r="AK88" s="145"/>
    </row>
    <row r="89" spans="3:37" ht="14.25">
      <c r="C89" s="145"/>
      <c r="D89" s="145"/>
      <c r="I89" s="145"/>
      <c r="J89" s="145"/>
      <c r="K89" s="145"/>
      <c r="L89" s="145"/>
      <c r="M89" s="145"/>
      <c r="N89" s="145"/>
      <c r="O89" s="145"/>
      <c r="P89" s="145"/>
      <c r="Q89" s="145"/>
      <c r="R89" s="145"/>
      <c r="S89" s="145"/>
      <c r="T89" s="145"/>
      <c r="U89" s="145"/>
      <c r="V89" s="145"/>
      <c r="W89" s="145"/>
      <c r="X89" s="145"/>
      <c r="Y89" s="145"/>
      <c r="Z89" s="145"/>
      <c r="AA89" s="145"/>
      <c r="AB89" s="145"/>
      <c r="AC89" s="145"/>
      <c r="AD89" s="145"/>
      <c r="AE89" s="145"/>
      <c r="AF89" s="145"/>
      <c r="AG89" s="145"/>
      <c r="AH89" s="145"/>
      <c r="AI89" s="145"/>
      <c r="AJ89" s="145"/>
      <c r="AK89" s="145"/>
    </row>
    <row r="90" spans="3:37" ht="14.25">
      <c r="C90" s="145"/>
      <c r="D90" s="145"/>
      <c r="I90" s="145"/>
      <c r="J90" s="145"/>
      <c r="K90" s="145"/>
      <c r="L90" s="145"/>
      <c r="M90" s="145"/>
      <c r="N90" s="145"/>
      <c r="O90" s="145"/>
      <c r="P90" s="145"/>
      <c r="Q90" s="145"/>
      <c r="R90" s="145"/>
      <c r="S90" s="145"/>
      <c r="T90" s="145"/>
      <c r="U90" s="145"/>
      <c r="V90" s="145"/>
      <c r="W90" s="145"/>
      <c r="X90" s="145"/>
      <c r="Y90" s="145"/>
      <c r="Z90" s="145"/>
      <c r="AA90" s="145"/>
      <c r="AB90" s="145"/>
      <c r="AC90" s="145"/>
      <c r="AD90" s="145"/>
      <c r="AE90" s="145"/>
      <c r="AF90" s="145"/>
      <c r="AG90" s="145"/>
      <c r="AH90" s="145"/>
      <c r="AI90" s="145"/>
      <c r="AJ90" s="145"/>
      <c r="AK90" s="145"/>
    </row>
    <row r="91" spans="3:37" ht="14.25">
      <c r="C91" s="145"/>
      <c r="D91" s="145"/>
      <c r="I91" s="145"/>
      <c r="J91" s="145"/>
      <c r="K91" s="145"/>
      <c r="L91" s="145"/>
      <c r="M91" s="145"/>
      <c r="N91" s="145"/>
      <c r="O91" s="145"/>
      <c r="P91" s="145"/>
      <c r="Q91" s="145"/>
      <c r="R91" s="145"/>
      <c r="S91" s="145"/>
      <c r="T91" s="145"/>
      <c r="U91" s="145"/>
      <c r="V91" s="145"/>
      <c r="W91" s="145"/>
      <c r="X91" s="145"/>
      <c r="Y91" s="145"/>
      <c r="Z91" s="145"/>
      <c r="AA91" s="145"/>
      <c r="AB91" s="145"/>
      <c r="AC91" s="145"/>
      <c r="AD91" s="145"/>
      <c r="AE91" s="145"/>
      <c r="AF91" s="145"/>
      <c r="AG91" s="145"/>
      <c r="AH91" s="145"/>
      <c r="AI91" s="145"/>
      <c r="AJ91" s="145"/>
      <c r="AK91" s="145"/>
    </row>
    <row r="92" spans="3:37" ht="14.25">
      <c r="C92" s="145"/>
      <c r="D92" s="145"/>
      <c r="I92" s="145"/>
      <c r="J92" s="145"/>
      <c r="K92" s="145"/>
      <c r="L92" s="145"/>
      <c r="M92" s="145"/>
      <c r="N92" s="145"/>
      <c r="O92" s="145"/>
      <c r="P92" s="145"/>
      <c r="Q92" s="145"/>
      <c r="R92" s="145"/>
      <c r="S92" s="145"/>
      <c r="T92" s="145"/>
      <c r="U92" s="145"/>
      <c r="V92" s="145"/>
      <c r="W92" s="145"/>
      <c r="X92" s="145"/>
      <c r="Y92" s="145"/>
      <c r="Z92" s="145"/>
      <c r="AA92" s="145"/>
      <c r="AB92" s="145"/>
      <c r="AC92" s="145"/>
      <c r="AD92" s="145"/>
      <c r="AE92" s="145"/>
      <c r="AF92" s="145"/>
      <c r="AG92" s="145"/>
      <c r="AH92" s="145"/>
      <c r="AI92" s="145"/>
      <c r="AJ92" s="145"/>
      <c r="AK92" s="145"/>
    </row>
    <row r="93" spans="3:37" ht="14.25">
      <c r="C93" s="145"/>
      <c r="D93" s="145"/>
      <c r="I93" s="145"/>
      <c r="J93" s="145"/>
      <c r="K93" s="145"/>
      <c r="L93" s="145"/>
      <c r="M93" s="145"/>
      <c r="N93" s="145"/>
      <c r="O93" s="145"/>
      <c r="P93" s="145"/>
      <c r="Q93" s="145"/>
      <c r="R93" s="145"/>
      <c r="S93" s="145"/>
      <c r="T93" s="145"/>
      <c r="U93" s="145"/>
      <c r="V93" s="145"/>
      <c r="W93" s="145"/>
      <c r="X93" s="145"/>
      <c r="Y93" s="145"/>
      <c r="Z93" s="145"/>
      <c r="AA93" s="145"/>
      <c r="AB93" s="145"/>
      <c r="AC93" s="145"/>
      <c r="AD93" s="145"/>
      <c r="AE93" s="145"/>
      <c r="AF93" s="145"/>
      <c r="AG93" s="145"/>
      <c r="AH93" s="145"/>
      <c r="AI93" s="145"/>
      <c r="AJ93" s="145"/>
      <c r="AK93" s="145"/>
    </row>
    <row r="94" spans="3:37" ht="14.25">
      <c r="C94" s="145"/>
      <c r="D94" s="145"/>
      <c r="I94" s="145"/>
      <c r="J94" s="145"/>
      <c r="K94" s="145"/>
      <c r="L94" s="145"/>
      <c r="M94" s="145"/>
      <c r="N94" s="145"/>
      <c r="O94" s="145"/>
      <c r="P94" s="145"/>
      <c r="Q94" s="145"/>
      <c r="R94" s="145"/>
      <c r="S94" s="145"/>
      <c r="T94" s="145"/>
      <c r="U94" s="145"/>
      <c r="V94" s="145"/>
      <c r="W94" s="145"/>
      <c r="X94" s="145"/>
      <c r="Y94" s="145"/>
      <c r="Z94" s="145"/>
      <c r="AA94" s="145"/>
      <c r="AB94" s="145"/>
      <c r="AC94" s="145"/>
      <c r="AD94" s="145"/>
      <c r="AE94" s="145"/>
      <c r="AF94" s="145"/>
      <c r="AG94" s="145"/>
      <c r="AH94" s="145"/>
      <c r="AI94" s="145"/>
      <c r="AJ94" s="145"/>
      <c r="AK94" s="145"/>
    </row>
    <row r="95" spans="3:37" ht="14.25">
      <c r="C95" s="145"/>
      <c r="D95" s="145"/>
      <c r="I95" s="145"/>
      <c r="J95" s="145"/>
      <c r="K95" s="145"/>
      <c r="L95" s="145"/>
      <c r="M95" s="145"/>
      <c r="N95" s="145"/>
      <c r="O95" s="145"/>
      <c r="P95" s="145"/>
      <c r="Q95" s="145"/>
      <c r="R95" s="145"/>
      <c r="S95" s="145"/>
      <c r="T95" s="145"/>
      <c r="U95" s="145"/>
      <c r="V95" s="145"/>
      <c r="W95" s="145"/>
      <c r="X95" s="145"/>
      <c r="Y95" s="145"/>
      <c r="Z95" s="145"/>
      <c r="AA95" s="145"/>
      <c r="AB95" s="145"/>
      <c r="AC95" s="145"/>
      <c r="AD95" s="145"/>
      <c r="AE95" s="145"/>
      <c r="AF95" s="145"/>
      <c r="AG95" s="145"/>
      <c r="AH95" s="145"/>
      <c r="AI95" s="145"/>
      <c r="AJ95" s="145"/>
      <c r="AK95" s="145"/>
    </row>
    <row r="96" spans="3:37" ht="14.25">
      <c r="C96" s="145"/>
      <c r="D96" s="145"/>
      <c r="I96" s="145"/>
      <c r="J96" s="145"/>
      <c r="K96" s="145"/>
      <c r="L96" s="145"/>
      <c r="M96" s="145"/>
      <c r="N96" s="145"/>
      <c r="O96" s="145"/>
      <c r="P96" s="145"/>
      <c r="Q96" s="145"/>
      <c r="R96" s="145"/>
      <c r="S96" s="145"/>
      <c r="T96" s="145"/>
      <c r="U96" s="145"/>
      <c r="V96" s="145"/>
      <c r="W96" s="145"/>
      <c r="X96" s="145"/>
      <c r="Y96" s="145"/>
      <c r="Z96" s="145"/>
      <c r="AA96" s="145"/>
      <c r="AB96" s="145"/>
      <c r="AC96" s="145"/>
      <c r="AD96" s="145"/>
      <c r="AE96" s="145"/>
      <c r="AF96" s="145"/>
      <c r="AG96" s="145"/>
      <c r="AH96" s="145"/>
      <c r="AI96" s="145"/>
      <c r="AJ96" s="145"/>
      <c r="AK96" s="145"/>
    </row>
    <row r="97" spans="3:37" ht="14.25">
      <c r="C97" s="145"/>
      <c r="D97" s="145"/>
      <c r="I97" s="145"/>
      <c r="J97" s="145"/>
      <c r="K97" s="145"/>
      <c r="L97" s="145"/>
      <c r="M97" s="145"/>
      <c r="N97" s="145"/>
      <c r="O97" s="145"/>
      <c r="P97" s="145"/>
      <c r="Q97" s="145"/>
      <c r="R97" s="145"/>
      <c r="S97" s="145"/>
      <c r="T97" s="145"/>
      <c r="U97" s="145"/>
      <c r="V97" s="145"/>
      <c r="W97" s="145"/>
      <c r="X97" s="145"/>
      <c r="Y97" s="145"/>
      <c r="Z97" s="145"/>
      <c r="AA97" s="145"/>
      <c r="AB97" s="145"/>
      <c r="AC97" s="145"/>
      <c r="AD97" s="145"/>
      <c r="AE97" s="145"/>
      <c r="AF97" s="145"/>
      <c r="AG97" s="145"/>
      <c r="AH97" s="145"/>
      <c r="AI97" s="145"/>
      <c r="AJ97" s="145"/>
      <c r="AK97" s="145"/>
    </row>
    <row r="98" spans="3:37" ht="14.25">
      <c r="C98" s="145"/>
      <c r="D98" s="145"/>
      <c r="I98" s="145"/>
      <c r="J98" s="145"/>
      <c r="K98" s="145"/>
      <c r="L98" s="145"/>
      <c r="M98" s="145"/>
      <c r="N98" s="145"/>
      <c r="O98" s="145"/>
      <c r="P98" s="145"/>
      <c r="Q98" s="145"/>
      <c r="R98" s="145"/>
      <c r="S98" s="145"/>
      <c r="T98" s="145"/>
      <c r="U98" s="145"/>
      <c r="V98" s="145"/>
      <c r="W98" s="145"/>
      <c r="X98" s="145"/>
      <c r="Y98" s="145"/>
      <c r="Z98" s="145"/>
      <c r="AA98" s="145"/>
      <c r="AB98" s="145"/>
      <c r="AC98" s="145"/>
      <c r="AD98" s="145"/>
      <c r="AE98" s="145"/>
      <c r="AF98" s="145"/>
      <c r="AG98" s="145"/>
      <c r="AH98" s="145"/>
      <c r="AI98" s="145"/>
      <c r="AJ98" s="145"/>
      <c r="AK98" s="145"/>
    </row>
    <row r="99" spans="3:37" ht="14.25">
      <c r="C99" s="145"/>
      <c r="D99" s="145"/>
      <c r="I99" s="145"/>
      <c r="J99" s="145"/>
      <c r="K99" s="145"/>
      <c r="L99" s="145"/>
      <c r="M99" s="145"/>
      <c r="N99" s="145"/>
      <c r="O99" s="145"/>
      <c r="P99" s="145"/>
      <c r="Q99" s="145"/>
      <c r="R99" s="145"/>
      <c r="S99" s="145"/>
      <c r="T99" s="145"/>
      <c r="U99" s="145"/>
      <c r="V99" s="145"/>
      <c r="W99" s="145"/>
      <c r="X99" s="145"/>
      <c r="Y99" s="145"/>
      <c r="Z99" s="145"/>
      <c r="AA99" s="145"/>
      <c r="AB99" s="145"/>
      <c r="AC99" s="145"/>
      <c r="AD99" s="145"/>
      <c r="AE99" s="145"/>
      <c r="AF99" s="145"/>
      <c r="AG99" s="145"/>
      <c r="AH99" s="145"/>
      <c r="AI99" s="145"/>
      <c r="AJ99" s="145"/>
      <c r="AK99" s="145"/>
    </row>
    <row r="100" spans="3:37" ht="14.25">
      <c r="C100" s="145"/>
      <c r="D100" s="145"/>
      <c r="I100" s="145"/>
      <c r="J100" s="145"/>
      <c r="K100" s="145"/>
      <c r="L100" s="145"/>
      <c r="M100" s="145"/>
      <c r="N100" s="145"/>
      <c r="O100" s="145"/>
      <c r="P100" s="145"/>
      <c r="Q100" s="145"/>
      <c r="R100" s="145"/>
      <c r="S100" s="145"/>
      <c r="T100" s="145"/>
      <c r="U100" s="145"/>
      <c r="V100" s="145"/>
      <c r="W100" s="145"/>
      <c r="X100" s="145"/>
      <c r="Y100" s="145"/>
      <c r="Z100" s="145"/>
      <c r="AA100" s="145"/>
      <c r="AB100" s="145"/>
      <c r="AC100" s="145"/>
      <c r="AD100" s="145"/>
      <c r="AE100" s="145"/>
      <c r="AF100" s="145"/>
      <c r="AG100" s="145"/>
      <c r="AH100" s="145"/>
      <c r="AI100" s="145"/>
      <c r="AJ100" s="145"/>
      <c r="AK100" s="145"/>
    </row>
    <row r="101" spans="3:37" ht="14.25">
      <c r="C101" s="145"/>
      <c r="D101" s="145"/>
      <c r="I101" s="145"/>
      <c r="J101" s="145"/>
      <c r="K101" s="145"/>
      <c r="L101" s="145"/>
      <c r="M101" s="145"/>
      <c r="N101" s="145"/>
      <c r="O101" s="145"/>
      <c r="P101" s="145"/>
      <c r="Q101" s="145"/>
      <c r="R101" s="145"/>
      <c r="S101" s="145"/>
      <c r="T101" s="145"/>
      <c r="U101" s="145"/>
      <c r="V101" s="145"/>
      <c r="W101" s="145"/>
      <c r="X101" s="145"/>
      <c r="Y101" s="145"/>
      <c r="Z101" s="145"/>
      <c r="AA101" s="145"/>
      <c r="AB101" s="145"/>
      <c r="AC101" s="145"/>
      <c r="AD101" s="145"/>
      <c r="AE101" s="145"/>
      <c r="AF101" s="145"/>
      <c r="AG101" s="145"/>
      <c r="AH101" s="145"/>
      <c r="AI101" s="145"/>
      <c r="AJ101" s="145"/>
      <c r="AK101" s="145"/>
    </row>
    <row r="102" spans="3:37" ht="14.25">
      <c r="C102" s="145"/>
      <c r="D102" s="145"/>
      <c r="I102" s="145"/>
      <c r="J102" s="145"/>
      <c r="K102" s="145"/>
      <c r="L102" s="145"/>
      <c r="M102" s="145"/>
      <c r="N102" s="145"/>
      <c r="O102" s="145"/>
      <c r="P102" s="145"/>
      <c r="Q102" s="145"/>
      <c r="R102" s="145"/>
      <c r="S102" s="145"/>
      <c r="T102" s="145"/>
      <c r="U102" s="145"/>
      <c r="V102" s="145"/>
      <c r="W102" s="145"/>
      <c r="X102" s="145"/>
      <c r="Y102" s="145"/>
      <c r="Z102" s="145"/>
      <c r="AA102" s="145"/>
      <c r="AB102" s="145"/>
      <c r="AC102" s="145"/>
      <c r="AD102" s="145"/>
      <c r="AE102" s="145"/>
      <c r="AF102" s="145"/>
      <c r="AG102" s="145"/>
      <c r="AH102" s="145"/>
      <c r="AI102" s="145"/>
      <c r="AJ102" s="145"/>
      <c r="AK102" s="145"/>
    </row>
    <row r="103" spans="3:37" ht="14.25">
      <c r="C103" s="145"/>
      <c r="D103" s="145"/>
      <c r="I103" s="145"/>
      <c r="J103" s="145"/>
      <c r="K103" s="145"/>
      <c r="L103" s="145"/>
      <c r="M103" s="145"/>
      <c r="N103" s="145"/>
      <c r="O103" s="145"/>
      <c r="P103" s="145"/>
      <c r="Q103" s="145"/>
      <c r="R103" s="145"/>
      <c r="S103" s="145"/>
      <c r="T103" s="145"/>
      <c r="U103" s="145"/>
      <c r="V103" s="145"/>
      <c r="W103" s="145"/>
      <c r="X103" s="145"/>
      <c r="Y103" s="145"/>
      <c r="Z103" s="145"/>
      <c r="AA103" s="145"/>
      <c r="AB103" s="145"/>
      <c r="AC103" s="145"/>
      <c r="AD103" s="145"/>
      <c r="AE103" s="145"/>
      <c r="AF103" s="145"/>
      <c r="AG103" s="145"/>
      <c r="AH103" s="145"/>
      <c r="AI103" s="145"/>
      <c r="AJ103" s="145"/>
      <c r="AK103" s="145"/>
    </row>
    <row r="104" spans="3:37" ht="14.25">
      <c r="C104" s="145"/>
      <c r="D104" s="145"/>
      <c r="I104" s="145"/>
      <c r="J104" s="145"/>
      <c r="K104" s="145"/>
      <c r="L104" s="145"/>
      <c r="M104" s="145"/>
      <c r="N104" s="145"/>
      <c r="O104" s="145"/>
      <c r="P104" s="145"/>
      <c r="Q104" s="145"/>
      <c r="R104" s="145"/>
      <c r="S104" s="145"/>
      <c r="T104" s="145"/>
      <c r="U104" s="145"/>
      <c r="V104" s="145"/>
      <c r="W104" s="145"/>
      <c r="X104" s="145"/>
      <c r="Y104" s="145"/>
      <c r="Z104" s="145"/>
      <c r="AA104" s="145"/>
      <c r="AB104" s="145"/>
      <c r="AC104" s="145"/>
      <c r="AD104" s="145"/>
      <c r="AE104" s="145"/>
      <c r="AF104" s="145"/>
      <c r="AG104" s="145"/>
      <c r="AH104" s="145"/>
      <c r="AI104" s="145"/>
      <c r="AJ104" s="145"/>
      <c r="AK104" s="145"/>
    </row>
    <row r="105" spans="3:37" ht="14.25">
      <c r="C105" s="145"/>
      <c r="D105" s="145"/>
      <c r="I105" s="145"/>
      <c r="J105" s="145"/>
      <c r="K105" s="145"/>
      <c r="L105" s="145"/>
      <c r="M105" s="145"/>
      <c r="N105" s="145"/>
      <c r="O105" s="145"/>
      <c r="P105" s="145"/>
      <c r="Q105" s="145"/>
      <c r="R105" s="145"/>
      <c r="S105" s="145"/>
      <c r="T105" s="145"/>
      <c r="U105" s="145"/>
      <c r="V105" s="145"/>
      <c r="W105" s="145"/>
      <c r="X105" s="145"/>
      <c r="Y105" s="145"/>
      <c r="Z105" s="145"/>
      <c r="AA105" s="145"/>
      <c r="AB105" s="145"/>
      <c r="AC105" s="145"/>
      <c r="AD105" s="145"/>
      <c r="AE105" s="145"/>
      <c r="AF105" s="145"/>
      <c r="AG105" s="145"/>
      <c r="AH105" s="145"/>
      <c r="AI105" s="145"/>
      <c r="AJ105" s="145"/>
      <c r="AK105" s="145"/>
    </row>
    <row r="106" spans="3:37" ht="14.25">
      <c r="C106" s="145"/>
      <c r="D106" s="145"/>
      <c r="I106" s="145"/>
      <c r="J106" s="145"/>
      <c r="K106" s="145"/>
      <c r="L106" s="145"/>
      <c r="M106" s="145"/>
      <c r="N106" s="145"/>
      <c r="O106" s="145"/>
      <c r="P106" s="145"/>
      <c r="Q106" s="145"/>
      <c r="R106" s="145"/>
      <c r="S106" s="145"/>
      <c r="T106" s="145"/>
      <c r="U106" s="145"/>
      <c r="V106" s="145"/>
      <c r="W106" s="145"/>
      <c r="X106" s="145"/>
      <c r="Y106" s="145"/>
      <c r="Z106" s="145"/>
      <c r="AA106" s="145"/>
      <c r="AB106" s="145"/>
      <c r="AC106" s="145"/>
      <c r="AD106" s="145"/>
      <c r="AE106" s="145"/>
      <c r="AF106" s="145"/>
      <c r="AG106" s="145"/>
      <c r="AH106" s="145"/>
      <c r="AI106" s="145"/>
      <c r="AJ106" s="145"/>
      <c r="AK106" s="145"/>
    </row>
    <row r="107" spans="3:37" ht="14.25">
      <c r="C107" s="145"/>
      <c r="D107" s="145"/>
      <c r="I107" s="145"/>
      <c r="J107" s="145"/>
      <c r="K107" s="145"/>
      <c r="L107" s="145"/>
      <c r="M107" s="145"/>
      <c r="N107" s="145"/>
      <c r="O107" s="145"/>
      <c r="P107" s="145"/>
      <c r="Q107" s="145"/>
      <c r="R107" s="145"/>
      <c r="S107" s="145"/>
      <c r="T107" s="145"/>
      <c r="U107" s="145"/>
      <c r="V107" s="145"/>
      <c r="W107" s="145"/>
      <c r="X107" s="145"/>
      <c r="Y107" s="145"/>
      <c r="Z107" s="145"/>
      <c r="AA107" s="145"/>
      <c r="AB107" s="145"/>
      <c r="AC107" s="145"/>
      <c r="AD107" s="145"/>
      <c r="AE107" s="145"/>
      <c r="AF107" s="145"/>
      <c r="AG107" s="145"/>
      <c r="AH107" s="145"/>
      <c r="AI107" s="145"/>
      <c r="AJ107" s="145"/>
      <c r="AK107" s="145"/>
    </row>
    <row r="108" spans="3:37" ht="14.25">
      <c r="C108" s="145"/>
      <c r="D108" s="145"/>
      <c r="I108" s="145"/>
      <c r="J108" s="145"/>
      <c r="K108" s="145"/>
      <c r="L108" s="145"/>
      <c r="M108" s="145"/>
      <c r="N108" s="145"/>
      <c r="O108" s="145"/>
      <c r="P108" s="145"/>
      <c r="Q108" s="145"/>
      <c r="R108" s="145"/>
      <c r="S108" s="145"/>
      <c r="T108" s="145"/>
      <c r="U108" s="145"/>
      <c r="V108" s="145"/>
      <c r="W108" s="145"/>
      <c r="X108" s="145"/>
      <c r="Y108" s="145"/>
      <c r="Z108" s="145"/>
      <c r="AA108" s="145"/>
      <c r="AB108" s="145"/>
      <c r="AC108" s="145"/>
      <c r="AD108" s="145"/>
      <c r="AE108" s="145"/>
      <c r="AF108" s="145"/>
      <c r="AG108" s="145"/>
      <c r="AH108" s="145"/>
      <c r="AI108" s="145"/>
      <c r="AJ108" s="145"/>
      <c r="AK108" s="145"/>
    </row>
    <row r="109" spans="3:37" ht="14.25">
      <c r="C109" s="145"/>
      <c r="D109" s="145"/>
      <c r="I109" s="145"/>
      <c r="J109" s="145"/>
      <c r="K109" s="145"/>
      <c r="L109" s="145"/>
      <c r="M109" s="145"/>
      <c r="N109" s="145"/>
      <c r="O109" s="145"/>
      <c r="P109" s="145"/>
      <c r="Q109" s="145"/>
      <c r="R109" s="145"/>
      <c r="S109" s="145"/>
      <c r="T109" s="145"/>
      <c r="U109" s="145"/>
      <c r="V109" s="145"/>
      <c r="W109" s="145"/>
      <c r="X109" s="145"/>
      <c r="Y109" s="145"/>
      <c r="Z109" s="145"/>
      <c r="AA109" s="145"/>
      <c r="AB109" s="145"/>
      <c r="AC109" s="145"/>
      <c r="AD109" s="145"/>
      <c r="AE109" s="145"/>
      <c r="AF109" s="145"/>
      <c r="AG109" s="145"/>
      <c r="AH109" s="145"/>
      <c r="AI109" s="145"/>
      <c r="AJ109" s="145"/>
      <c r="AK109" s="145"/>
    </row>
    <row r="110" spans="3:37" ht="14.25">
      <c r="C110" s="145"/>
      <c r="D110" s="145"/>
      <c r="I110" s="145"/>
      <c r="J110" s="145"/>
      <c r="K110" s="145"/>
      <c r="L110" s="145"/>
      <c r="M110" s="145"/>
      <c r="N110" s="145"/>
      <c r="O110" s="145"/>
      <c r="P110" s="145"/>
      <c r="Q110" s="145"/>
      <c r="R110" s="145"/>
      <c r="S110" s="145"/>
      <c r="T110" s="145"/>
      <c r="U110" s="145"/>
      <c r="V110" s="145"/>
      <c r="W110" s="145"/>
      <c r="X110" s="145"/>
      <c r="Y110" s="145"/>
      <c r="Z110" s="145"/>
      <c r="AA110" s="145"/>
      <c r="AB110" s="145"/>
      <c r="AC110" s="145"/>
      <c r="AD110" s="145"/>
      <c r="AE110" s="145"/>
      <c r="AF110" s="145"/>
      <c r="AG110" s="145"/>
      <c r="AH110" s="145"/>
      <c r="AI110" s="145"/>
      <c r="AJ110" s="145"/>
      <c r="AK110" s="145"/>
    </row>
    <row r="111" spans="3:37" ht="14.25">
      <c r="C111" s="145"/>
      <c r="D111" s="145"/>
      <c r="I111" s="145"/>
      <c r="J111" s="145"/>
      <c r="K111" s="145"/>
      <c r="L111" s="145"/>
      <c r="M111" s="145"/>
      <c r="N111" s="145"/>
      <c r="O111" s="145"/>
      <c r="P111" s="145"/>
      <c r="Q111" s="145"/>
      <c r="R111" s="145"/>
      <c r="S111" s="145"/>
      <c r="T111" s="145"/>
      <c r="U111" s="145"/>
      <c r="V111" s="145"/>
      <c r="W111" s="145"/>
      <c r="X111" s="145"/>
      <c r="Y111" s="145"/>
      <c r="Z111" s="145"/>
      <c r="AA111" s="145"/>
      <c r="AB111" s="145"/>
      <c r="AC111" s="145"/>
      <c r="AD111" s="145"/>
      <c r="AE111" s="145"/>
      <c r="AF111" s="145"/>
      <c r="AG111" s="145"/>
      <c r="AH111" s="145"/>
      <c r="AI111" s="145"/>
      <c r="AJ111" s="145"/>
      <c r="AK111" s="145"/>
    </row>
    <row r="112" spans="3:37" ht="14.25">
      <c r="C112" s="145"/>
      <c r="D112" s="145"/>
      <c r="I112" s="145"/>
      <c r="J112" s="145"/>
      <c r="K112" s="145"/>
      <c r="L112" s="145"/>
      <c r="M112" s="145"/>
      <c r="N112" s="145"/>
      <c r="O112" s="145"/>
      <c r="P112" s="145"/>
      <c r="Q112" s="145"/>
      <c r="R112" s="145"/>
      <c r="S112" s="145"/>
      <c r="T112" s="145"/>
      <c r="U112" s="145"/>
      <c r="V112" s="145"/>
      <c r="W112" s="145"/>
      <c r="X112" s="145"/>
      <c r="Y112" s="145"/>
      <c r="Z112" s="145"/>
      <c r="AA112" s="145"/>
      <c r="AB112" s="145"/>
      <c r="AC112" s="145"/>
      <c r="AD112" s="145"/>
      <c r="AE112" s="145"/>
      <c r="AF112" s="145"/>
      <c r="AG112" s="145"/>
      <c r="AH112" s="145"/>
      <c r="AI112" s="145"/>
      <c r="AJ112" s="145"/>
      <c r="AK112" s="145"/>
    </row>
    <row r="113" spans="3:37" ht="14.25">
      <c r="C113" s="145"/>
      <c r="D113" s="145"/>
      <c r="I113" s="145"/>
      <c r="J113" s="145"/>
      <c r="K113" s="145"/>
      <c r="L113" s="145"/>
      <c r="M113" s="145"/>
      <c r="N113" s="145"/>
      <c r="O113" s="145"/>
      <c r="P113" s="145"/>
      <c r="Q113" s="145"/>
      <c r="R113" s="145"/>
      <c r="S113" s="145"/>
      <c r="T113" s="145"/>
      <c r="U113" s="145"/>
      <c r="V113" s="145"/>
      <c r="W113" s="145"/>
      <c r="X113" s="145"/>
      <c r="Y113" s="145"/>
      <c r="Z113" s="145"/>
      <c r="AA113" s="145"/>
      <c r="AB113" s="145"/>
      <c r="AC113" s="145"/>
      <c r="AD113" s="145"/>
      <c r="AE113" s="145"/>
      <c r="AF113" s="145"/>
      <c r="AG113" s="145"/>
      <c r="AH113" s="145"/>
      <c r="AI113" s="145"/>
      <c r="AJ113" s="145"/>
      <c r="AK113" s="145"/>
    </row>
    <row r="114" spans="3:37" ht="14.25">
      <c r="C114" s="145"/>
      <c r="D114" s="145"/>
      <c r="I114" s="145"/>
      <c r="J114" s="145"/>
      <c r="K114" s="145"/>
      <c r="L114" s="145"/>
      <c r="M114" s="145"/>
      <c r="N114" s="145"/>
      <c r="O114" s="145"/>
      <c r="P114" s="145"/>
      <c r="Q114" s="145"/>
      <c r="R114" s="145"/>
      <c r="S114" s="145"/>
      <c r="T114" s="145"/>
      <c r="U114" s="145"/>
      <c r="V114" s="145"/>
      <c r="W114" s="145"/>
      <c r="X114" s="145"/>
      <c r="Y114" s="145"/>
      <c r="Z114" s="145"/>
      <c r="AA114" s="145"/>
      <c r="AB114" s="145"/>
      <c r="AC114" s="145"/>
      <c r="AD114" s="145"/>
      <c r="AE114" s="145"/>
      <c r="AF114" s="145"/>
      <c r="AG114" s="145"/>
      <c r="AH114" s="145"/>
      <c r="AI114" s="145"/>
      <c r="AJ114" s="145"/>
      <c r="AK114" s="145"/>
    </row>
    <row r="115" spans="3:37" ht="14.25">
      <c r="C115" s="145"/>
      <c r="D115" s="145"/>
      <c r="I115" s="145"/>
      <c r="J115" s="145"/>
      <c r="K115" s="145"/>
      <c r="L115" s="145"/>
      <c r="M115" s="145"/>
      <c r="N115" s="145"/>
      <c r="O115" s="145"/>
      <c r="P115" s="145"/>
      <c r="Q115" s="145"/>
      <c r="R115" s="145"/>
      <c r="S115" s="145"/>
      <c r="T115" s="145"/>
      <c r="U115" s="145"/>
      <c r="V115" s="145"/>
      <c r="W115" s="145"/>
      <c r="X115" s="145"/>
      <c r="Y115" s="145"/>
      <c r="Z115" s="145"/>
      <c r="AA115" s="145"/>
      <c r="AB115" s="145"/>
      <c r="AC115" s="145"/>
      <c r="AD115" s="145"/>
      <c r="AE115" s="145"/>
      <c r="AF115" s="145"/>
      <c r="AG115" s="145"/>
      <c r="AH115" s="145"/>
      <c r="AI115" s="145"/>
      <c r="AJ115" s="145"/>
      <c r="AK115" s="145"/>
    </row>
    <row r="116" spans="3:37" ht="14.25">
      <c r="C116" s="145"/>
      <c r="D116" s="145"/>
      <c r="I116" s="145"/>
      <c r="J116" s="145"/>
      <c r="K116" s="145"/>
      <c r="L116" s="145"/>
      <c r="M116" s="145"/>
      <c r="N116" s="145"/>
      <c r="O116" s="145"/>
      <c r="P116" s="145"/>
      <c r="Q116" s="145"/>
      <c r="R116" s="145"/>
      <c r="S116" s="145"/>
      <c r="T116" s="145"/>
      <c r="U116" s="145"/>
      <c r="V116" s="145"/>
      <c r="W116" s="145"/>
      <c r="X116" s="145"/>
      <c r="Y116" s="145"/>
      <c r="Z116" s="145"/>
      <c r="AA116" s="145"/>
      <c r="AB116" s="145"/>
      <c r="AC116" s="145"/>
      <c r="AD116" s="145"/>
      <c r="AE116" s="145"/>
      <c r="AF116" s="145"/>
      <c r="AG116" s="145"/>
      <c r="AH116" s="145"/>
      <c r="AI116" s="145"/>
      <c r="AJ116" s="145"/>
      <c r="AK116" s="145"/>
    </row>
    <row r="117" spans="3:37" ht="14.25">
      <c r="C117" s="145"/>
      <c r="D117" s="145"/>
      <c r="I117" s="145"/>
      <c r="J117" s="145"/>
      <c r="K117" s="145"/>
      <c r="L117" s="145"/>
      <c r="M117" s="145"/>
      <c r="N117" s="145"/>
      <c r="O117" s="145"/>
      <c r="P117" s="145"/>
      <c r="Q117" s="145"/>
      <c r="R117" s="145"/>
      <c r="S117" s="145"/>
      <c r="T117" s="145"/>
      <c r="U117" s="145"/>
      <c r="V117" s="145"/>
      <c r="W117" s="145"/>
      <c r="X117" s="145"/>
      <c r="Y117" s="145"/>
      <c r="Z117" s="145"/>
      <c r="AA117" s="145"/>
      <c r="AB117" s="145"/>
      <c r="AC117" s="145"/>
      <c r="AD117" s="145"/>
      <c r="AE117" s="145"/>
      <c r="AF117" s="145"/>
      <c r="AG117" s="145"/>
      <c r="AH117" s="145"/>
      <c r="AI117" s="145"/>
      <c r="AJ117" s="145"/>
      <c r="AK117" s="145"/>
    </row>
    <row r="118" spans="3:37" ht="14.25">
      <c r="C118" s="145"/>
      <c r="D118" s="145"/>
      <c r="I118" s="145"/>
      <c r="J118" s="145"/>
      <c r="K118" s="145"/>
      <c r="L118" s="145"/>
      <c r="M118" s="145"/>
      <c r="N118" s="145"/>
      <c r="O118" s="145"/>
      <c r="P118" s="145"/>
      <c r="Q118" s="145"/>
      <c r="R118" s="145"/>
      <c r="S118" s="145"/>
      <c r="T118" s="145"/>
      <c r="U118" s="145"/>
      <c r="V118" s="145"/>
      <c r="W118" s="145"/>
      <c r="X118" s="145"/>
      <c r="Y118" s="145"/>
      <c r="Z118" s="145"/>
      <c r="AA118" s="145"/>
      <c r="AB118" s="145"/>
      <c r="AC118" s="145"/>
      <c r="AD118" s="145"/>
      <c r="AE118" s="145"/>
      <c r="AF118" s="145"/>
      <c r="AG118" s="145"/>
      <c r="AH118" s="145"/>
      <c r="AI118" s="145"/>
      <c r="AJ118" s="145"/>
      <c r="AK118" s="145"/>
    </row>
    <row r="119" spans="3:37" ht="14.25">
      <c r="C119" s="145"/>
      <c r="D119" s="145"/>
      <c r="I119" s="145"/>
      <c r="J119" s="145"/>
      <c r="K119" s="145"/>
      <c r="L119" s="145"/>
      <c r="M119" s="145"/>
      <c r="N119" s="145"/>
      <c r="O119" s="145"/>
      <c r="P119" s="145"/>
      <c r="Q119" s="145"/>
      <c r="R119" s="145"/>
      <c r="S119" s="145"/>
      <c r="T119" s="145"/>
      <c r="U119" s="145"/>
      <c r="V119" s="145"/>
      <c r="W119" s="145"/>
      <c r="X119" s="145"/>
      <c r="Y119" s="145"/>
      <c r="Z119" s="145"/>
      <c r="AA119" s="145"/>
      <c r="AB119" s="145"/>
      <c r="AC119" s="145"/>
      <c r="AD119" s="145"/>
      <c r="AE119" s="145"/>
      <c r="AF119" s="145"/>
      <c r="AG119" s="145"/>
      <c r="AH119" s="145"/>
      <c r="AI119" s="145"/>
      <c r="AJ119" s="145"/>
      <c r="AK119" s="145"/>
    </row>
    <row r="120" spans="3:37" ht="14.25">
      <c r="C120" s="145"/>
      <c r="D120" s="145"/>
      <c r="I120" s="145"/>
      <c r="J120" s="145"/>
      <c r="K120" s="145"/>
      <c r="L120" s="145"/>
      <c r="M120" s="145"/>
      <c r="N120" s="145"/>
      <c r="O120" s="145"/>
      <c r="P120" s="145"/>
      <c r="Q120" s="145"/>
      <c r="R120" s="145"/>
      <c r="S120" s="145"/>
      <c r="T120" s="145"/>
      <c r="U120" s="145"/>
      <c r="V120" s="145"/>
      <c r="W120" s="145"/>
      <c r="X120" s="145"/>
      <c r="Y120" s="145"/>
      <c r="Z120" s="145"/>
      <c r="AA120" s="145"/>
      <c r="AB120" s="145"/>
      <c r="AC120" s="145"/>
      <c r="AD120" s="145"/>
      <c r="AE120" s="145"/>
      <c r="AF120" s="145"/>
      <c r="AG120" s="145"/>
      <c r="AH120" s="145"/>
      <c r="AI120" s="145"/>
      <c r="AJ120" s="145"/>
      <c r="AK120" s="145"/>
    </row>
    <row r="121" spans="3:37" ht="14.25">
      <c r="C121" s="145"/>
      <c r="D121" s="145"/>
      <c r="I121" s="145"/>
      <c r="J121" s="145"/>
      <c r="K121" s="145"/>
      <c r="L121" s="145"/>
      <c r="M121" s="145"/>
      <c r="N121" s="145"/>
      <c r="O121" s="145"/>
      <c r="P121" s="145"/>
      <c r="Q121" s="145"/>
      <c r="R121" s="145"/>
      <c r="S121" s="145"/>
      <c r="T121" s="145"/>
      <c r="U121" s="145"/>
      <c r="V121" s="145"/>
      <c r="W121" s="145"/>
      <c r="X121" s="145"/>
      <c r="Y121" s="145"/>
      <c r="Z121" s="145"/>
      <c r="AA121" s="145"/>
      <c r="AB121" s="145"/>
      <c r="AC121" s="145"/>
      <c r="AD121" s="145"/>
      <c r="AE121" s="145"/>
      <c r="AF121" s="145"/>
      <c r="AG121" s="145"/>
      <c r="AH121" s="145"/>
      <c r="AI121" s="145"/>
      <c r="AJ121" s="145"/>
      <c r="AK121" s="145"/>
    </row>
    <row r="122" spans="3:37" ht="14.25">
      <c r="C122" s="145"/>
      <c r="D122" s="145"/>
      <c r="I122" s="145"/>
      <c r="J122" s="145"/>
      <c r="K122" s="145"/>
      <c r="L122" s="145"/>
      <c r="M122" s="145"/>
      <c r="N122" s="145"/>
      <c r="O122" s="145"/>
      <c r="P122" s="145"/>
      <c r="Q122" s="145"/>
      <c r="R122" s="145"/>
      <c r="S122" s="145"/>
      <c r="T122" s="145"/>
      <c r="U122" s="145"/>
      <c r="V122" s="145"/>
      <c r="W122" s="145"/>
      <c r="X122" s="145"/>
      <c r="Y122" s="145"/>
      <c r="Z122" s="145"/>
      <c r="AA122" s="145"/>
      <c r="AB122" s="145"/>
      <c r="AC122" s="145"/>
      <c r="AD122" s="145"/>
      <c r="AE122" s="145"/>
      <c r="AF122" s="145"/>
      <c r="AG122" s="145"/>
      <c r="AH122" s="145"/>
      <c r="AI122" s="145"/>
      <c r="AJ122" s="145"/>
      <c r="AK122" s="145"/>
    </row>
    <row r="123" spans="3:37" ht="14.25">
      <c r="C123" s="145"/>
      <c r="D123" s="145"/>
      <c r="I123" s="145"/>
      <c r="J123" s="145"/>
      <c r="K123" s="145"/>
      <c r="L123" s="145"/>
      <c r="M123" s="145"/>
      <c r="N123" s="145"/>
      <c r="O123" s="145"/>
      <c r="P123" s="145"/>
      <c r="Q123" s="145"/>
      <c r="R123" s="145"/>
      <c r="S123" s="145"/>
      <c r="T123" s="145"/>
      <c r="U123" s="145"/>
      <c r="V123" s="145"/>
      <c r="W123" s="145"/>
      <c r="X123" s="145"/>
      <c r="Y123" s="145"/>
      <c r="Z123" s="145"/>
      <c r="AA123" s="145"/>
      <c r="AB123" s="145"/>
      <c r="AC123" s="145"/>
      <c r="AD123" s="145"/>
      <c r="AE123" s="145"/>
      <c r="AF123" s="145"/>
      <c r="AG123" s="145"/>
      <c r="AH123" s="145"/>
      <c r="AI123" s="145"/>
      <c r="AJ123" s="145"/>
      <c r="AK123" s="145"/>
    </row>
    <row r="124" spans="3:37" ht="14.25">
      <c r="C124" s="145"/>
      <c r="D124" s="145"/>
      <c r="I124" s="145"/>
      <c r="J124" s="145"/>
      <c r="K124" s="145"/>
      <c r="L124" s="145"/>
      <c r="M124" s="145"/>
      <c r="N124" s="145"/>
      <c r="O124" s="145"/>
      <c r="P124" s="145"/>
      <c r="Q124" s="145"/>
      <c r="R124" s="145"/>
      <c r="S124" s="145"/>
      <c r="T124" s="145"/>
      <c r="U124" s="145"/>
      <c r="V124" s="145"/>
      <c r="W124" s="145"/>
      <c r="X124" s="145"/>
      <c r="Y124" s="145"/>
      <c r="Z124" s="145"/>
      <c r="AA124" s="145"/>
      <c r="AB124" s="145"/>
      <c r="AC124" s="145"/>
      <c r="AD124" s="145"/>
      <c r="AE124" s="145"/>
      <c r="AF124" s="145"/>
      <c r="AG124" s="145"/>
      <c r="AH124" s="145"/>
      <c r="AI124" s="145"/>
      <c r="AJ124" s="145"/>
      <c r="AK124" s="145"/>
    </row>
    <row r="125" spans="3:37" ht="14.25">
      <c r="C125" s="145"/>
      <c r="D125" s="145"/>
      <c r="I125" s="145"/>
      <c r="J125" s="145"/>
      <c r="K125" s="145"/>
      <c r="L125" s="145"/>
      <c r="M125" s="145"/>
      <c r="N125" s="145"/>
      <c r="O125" s="145"/>
      <c r="P125" s="145"/>
      <c r="Q125" s="145"/>
      <c r="R125" s="145"/>
      <c r="S125" s="145"/>
      <c r="T125" s="145"/>
      <c r="U125" s="145"/>
      <c r="V125" s="145"/>
      <c r="W125" s="145"/>
      <c r="X125" s="145"/>
      <c r="Y125" s="145"/>
      <c r="Z125" s="145"/>
      <c r="AA125" s="145"/>
      <c r="AB125" s="145"/>
      <c r="AC125" s="145"/>
      <c r="AD125" s="145"/>
      <c r="AE125" s="145"/>
      <c r="AF125" s="145"/>
      <c r="AG125" s="145"/>
      <c r="AH125" s="145"/>
      <c r="AI125" s="145"/>
      <c r="AJ125" s="145"/>
      <c r="AK125" s="145"/>
    </row>
    <row r="126" spans="3:37" ht="14.25">
      <c r="C126" s="145"/>
      <c r="D126" s="145"/>
      <c r="I126" s="145"/>
      <c r="J126" s="145"/>
      <c r="K126" s="145"/>
      <c r="L126" s="145"/>
      <c r="M126" s="145"/>
      <c r="N126" s="145"/>
      <c r="O126" s="145"/>
      <c r="P126" s="145"/>
      <c r="Q126" s="145"/>
      <c r="R126" s="145"/>
      <c r="S126" s="145"/>
      <c r="T126" s="145"/>
      <c r="U126" s="145"/>
      <c r="V126" s="145"/>
      <c r="W126" s="145"/>
      <c r="X126" s="145"/>
      <c r="Y126" s="145"/>
      <c r="Z126" s="145"/>
      <c r="AA126" s="145"/>
      <c r="AB126" s="145"/>
      <c r="AC126" s="145"/>
      <c r="AD126" s="145"/>
      <c r="AE126" s="145"/>
      <c r="AF126" s="145"/>
      <c r="AG126" s="145"/>
      <c r="AH126" s="145"/>
      <c r="AI126" s="145"/>
      <c r="AJ126" s="145"/>
      <c r="AK126" s="145"/>
    </row>
    <row r="127" spans="3:37" ht="14.25">
      <c r="C127" s="145"/>
      <c r="D127" s="145"/>
      <c r="I127" s="145"/>
      <c r="J127" s="145"/>
      <c r="K127" s="145"/>
      <c r="L127" s="145"/>
      <c r="M127" s="145"/>
      <c r="N127" s="145"/>
      <c r="O127" s="145"/>
      <c r="P127" s="145"/>
      <c r="Q127" s="145"/>
      <c r="R127" s="145"/>
      <c r="S127" s="145"/>
      <c r="T127" s="145"/>
      <c r="U127" s="145"/>
      <c r="V127" s="145"/>
      <c r="W127" s="145"/>
      <c r="X127" s="145"/>
      <c r="Y127" s="145"/>
      <c r="Z127" s="145"/>
      <c r="AA127" s="145"/>
      <c r="AB127" s="145"/>
      <c r="AC127" s="145"/>
      <c r="AD127" s="145"/>
      <c r="AE127" s="145"/>
      <c r="AF127" s="145"/>
      <c r="AG127" s="145"/>
      <c r="AH127" s="145"/>
      <c r="AI127" s="145"/>
      <c r="AJ127" s="145"/>
      <c r="AK127" s="145"/>
    </row>
    <row r="128" spans="3:37" ht="14.25">
      <c r="C128" s="145"/>
      <c r="D128" s="145"/>
      <c r="I128" s="145"/>
      <c r="J128" s="145"/>
      <c r="K128" s="145"/>
      <c r="L128" s="145"/>
      <c r="M128" s="145"/>
      <c r="N128" s="145"/>
      <c r="O128" s="145"/>
      <c r="P128" s="145"/>
      <c r="Q128" s="145"/>
      <c r="R128" s="145"/>
      <c r="S128" s="145"/>
      <c r="T128" s="145"/>
      <c r="U128" s="145"/>
      <c r="V128" s="145"/>
      <c r="W128" s="145"/>
      <c r="X128" s="145"/>
      <c r="Y128" s="145"/>
      <c r="Z128" s="145"/>
      <c r="AA128" s="145"/>
      <c r="AB128" s="145"/>
      <c r="AC128" s="145"/>
      <c r="AD128" s="145"/>
      <c r="AE128" s="145"/>
      <c r="AF128" s="145"/>
      <c r="AG128" s="145"/>
      <c r="AH128" s="145"/>
      <c r="AI128" s="145"/>
      <c r="AJ128" s="145"/>
      <c r="AK128" s="145"/>
    </row>
    <row r="129" spans="3:37" ht="14.25">
      <c r="C129" s="145"/>
      <c r="D129" s="145"/>
      <c r="I129" s="145"/>
      <c r="J129" s="145"/>
      <c r="K129" s="145"/>
      <c r="L129" s="145"/>
      <c r="M129" s="145"/>
      <c r="N129" s="145"/>
      <c r="O129" s="145"/>
      <c r="P129" s="145"/>
      <c r="Q129" s="145"/>
      <c r="R129" s="145"/>
      <c r="S129" s="145"/>
      <c r="T129" s="145"/>
      <c r="U129" s="145"/>
      <c r="V129" s="145"/>
      <c r="W129" s="145"/>
      <c r="X129" s="145"/>
      <c r="Y129" s="145"/>
      <c r="Z129" s="145"/>
      <c r="AA129" s="145"/>
      <c r="AB129" s="145"/>
      <c r="AC129" s="145"/>
      <c r="AD129" s="145"/>
      <c r="AE129" s="145"/>
      <c r="AF129" s="145"/>
      <c r="AG129" s="145"/>
      <c r="AH129" s="145"/>
      <c r="AI129" s="145"/>
      <c r="AJ129" s="145"/>
      <c r="AK129" s="145"/>
    </row>
    <row r="130" spans="3:37" ht="14.25">
      <c r="C130" s="145"/>
      <c r="D130" s="145"/>
      <c r="I130" s="145"/>
      <c r="J130" s="145"/>
      <c r="K130" s="145"/>
      <c r="L130" s="145"/>
      <c r="M130" s="145"/>
      <c r="N130" s="145"/>
      <c r="O130" s="145"/>
      <c r="P130" s="145"/>
      <c r="Q130" s="145"/>
      <c r="R130" s="145"/>
      <c r="S130" s="145"/>
      <c r="T130" s="145"/>
      <c r="U130" s="145"/>
      <c r="V130" s="145"/>
      <c r="W130" s="145"/>
      <c r="X130" s="145"/>
      <c r="Y130" s="145"/>
      <c r="Z130" s="145"/>
      <c r="AA130" s="145"/>
      <c r="AB130" s="145"/>
      <c r="AC130" s="145"/>
      <c r="AD130" s="145"/>
      <c r="AE130" s="145"/>
      <c r="AF130" s="145"/>
      <c r="AG130" s="145"/>
      <c r="AH130" s="145"/>
      <c r="AI130" s="145"/>
      <c r="AJ130" s="145"/>
      <c r="AK130" s="145"/>
    </row>
    <row r="131" spans="3:37" ht="14.25">
      <c r="C131" s="145"/>
      <c r="D131" s="145"/>
      <c r="I131" s="145"/>
      <c r="J131" s="145"/>
      <c r="K131" s="145"/>
      <c r="L131" s="145"/>
      <c r="M131" s="145"/>
      <c r="N131" s="145"/>
      <c r="O131" s="145"/>
      <c r="P131" s="145"/>
      <c r="Q131" s="145"/>
      <c r="R131" s="145"/>
      <c r="S131" s="145"/>
      <c r="T131" s="145"/>
      <c r="U131" s="145"/>
      <c r="V131" s="145"/>
      <c r="W131" s="145"/>
      <c r="X131" s="145"/>
      <c r="Y131" s="145"/>
      <c r="Z131" s="145"/>
      <c r="AA131" s="145"/>
      <c r="AB131" s="145"/>
      <c r="AC131" s="145"/>
      <c r="AD131" s="145"/>
      <c r="AE131" s="145"/>
      <c r="AF131" s="145"/>
      <c r="AG131" s="145"/>
      <c r="AH131" s="145"/>
      <c r="AI131" s="145"/>
      <c r="AJ131" s="145"/>
      <c r="AK131" s="145"/>
    </row>
    <row r="132" spans="3:37" ht="14.25">
      <c r="C132" s="145"/>
      <c r="D132" s="145"/>
      <c r="I132" s="145"/>
      <c r="J132" s="145"/>
      <c r="K132" s="145"/>
      <c r="L132" s="145"/>
      <c r="M132" s="145"/>
      <c r="N132" s="145"/>
      <c r="O132" s="145"/>
      <c r="P132" s="145"/>
      <c r="Q132" s="145"/>
      <c r="R132" s="145"/>
      <c r="S132" s="145"/>
      <c r="T132" s="145"/>
      <c r="U132" s="145"/>
      <c r="V132" s="145"/>
      <c r="W132" s="145"/>
      <c r="X132" s="145"/>
      <c r="Y132" s="145"/>
      <c r="Z132" s="145"/>
      <c r="AA132" s="145"/>
      <c r="AB132" s="145"/>
      <c r="AC132" s="145"/>
      <c r="AD132" s="145"/>
      <c r="AE132" s="145"/>
      <c r="AF132" s="145"/>
      <c r="AG132" s="145"/>
      <c r="AH132" s="145"/>
      <c r="AI132" s="145"/>
      <c r="AJ132" s="145"/>
      <c r="AK132" s="145"/>
    </row>
    <row r="133" spans="3:37" ht="14.25">
      <c r="C133" s="145"/>
      <c r="D133" s="145"/>
      <c r="I133" s="145"/>
      <c r="J133" s="145"/>
      <c r="K133" s="145"/>
      <c r="L133" s="145"/>
      <c r="M133" s="145"/>
      <c r="N133" s="145"/>
      <c r="O133" s="145"/>
      <c r="P133" s="145"/>
      <c r="Q133" s="145"/>
      <c r="R133" s="145"/>
      <c r="S133" s="145"/>
      <c r="T133" s="145"/>
      <c r="U133" s="145"/>
      <c r="V133" s="145"/>
      <c r="W133" s="145"/>
      <c r="X133" s="145"/>
      <c r="Y133" s="145"/>
      <c r="Z133" s="145"/>
      <c r="AA133" s="145"/>
      <c r="AB133" s="145"/>
      <c r="AC133" s="145"/>
      <c r="AD133" s="145"/>
      <c r="AE133" s="145"/>
      <c r="AF133" s="145"/>
      <c r="AG133" s="145"/>
      <c r="AH133" s="145"/>
      <c r="AI133" s="145"/>
      <c r="AJ133" s="145"/>
      <c r="AK133" s="145"/>
    </row>
    <row r="134" spans="3:37" ht="14.25">
      <c r="C134" s="145"/>
      <c r="D134" s="145"/>
      <c r="I134" s="145"/>
      <c r="J134" s="145"/>
      <c r="K134" s="145"/>
      <c r="L134" s="145"/>
      <c r="M134" s="145"/>
      <c r="N134" s="145"/>
      <c r="O134" s="145"/>
      <c r="P134" s="145"/>
      <c r="Q134" s="145"/>
      <c r="R134" s="145"/>
      <c r="S134" s="145"/>
      <c r="T134" s="145"/>
      <c r="U134" s="145"/>
      <c r="V134" s="145"/>
      <c r="W134" s="145"/>
      <c r="X134" s="145"/>
      <c r="Y134" s="145"/>
      <c r="Z134" s="145"/>
      <c r="AA134" s="145"/>
      <c r="AB134" s="145"/>
      <c r="AC134" s="145"/>
      <c r="AD134" s="145"/>
      <c r="AE134" s="145"/>
      <c r="AF134" s="145"/>
      <c r="AG134" s="145"/>
      <c r="AH134" s="145"/>
      <c r="AI134" s="145"/>
      <c r="AJ134" s="145"/>
      <c r="AK134" s="145"/>
    </row>
    <row r="135" spans="3:37" ht="14.25">
      <c r="C135" s="145"/>
      <c r="D135" s="145"/>
      <c r="I135" s="145"/>
      <c r="J135" s="145"/>
      <c r="K135" s="145"/>
      <c r="L135" s="145"/>
      <c r="M135" s="145"/>
      <c r="N135" s="145"/>
      <c r="O135" s="145"/>
      <c r="P135" s="145"/>
      <c r="Q135" s="145"/>
      <c r="R135" s="145"/>
      <c r="S135" s="145"/>
      <c r="T135" s="145"/>
      <c r="U135" s="145"/>
      <c r="V135" s="145"/>
      <c r="W135" s="145"/>
      <c r="X135" s="145"/>
      <c r="Y135" s="145"/>
      <c r="Z135" s="145"/>
      <c r="AA135" s="145"/>
      <c r="AB135" s="145"/>
      <c r="AC135" s="145"/>
      <c r="AD135" s="145"/>
      <c r="AE135" s="145"/>
      <c r="AF135" s="145"/>
      <c r="AG135" s="145"/>
      <c r="AH135" s="145"/>
      <c r="AI135" s="145"/>
      <c r="AJ135" s="145"/>
      <c r="AK135" s="145"/>
    </row>
    <row r="136" spans="3:37" ht="14.25">
      <c r="C136" s="145"/>
      <c r="D136" s="145"/>
      <c r="I136" s="145"/>
      <c r="J136" s="145"/>
      <c r="K136" s="145"/>
      <c r="L136" s="145"/>
      <c r="M136" s="145"/>
      <c r="N136" s="145"/>
      <c r="O136" s="145"/>
      <c r="P136" s="145"/>
      <c r="Q136" s="145"/>
      <c r="R136" s="145"/>
      <c r="S136" s="145"/>
      <c r="T136" s="145"/>
      <c r="U136" s="145"/>
      <c r="V136" s="145"/>
      <c r="W136" s="145"/>
      <c r="X136" s="145"/>
      <c r="Y136" s="145"/>
      <c r="Z136" s="145"/>
      <c r="AA136" s="145"/>
      <c r="AB136" s="145"/>
      <c r="AC136" s="145"/>
      <c r="AD136" s="145"/>
      <c r="AE136" s="145"/>
      <c r="AF136" s="145"/>
      <c r="AG136" s="145"/>
      <c r="AH136" s="145"/>
      <c r="AI136" s="145"/>
      <c r="AJ136" s="145"/>
      <c r="AK136" s="145"/>
    </row>
    <row r="137" spans="3:37" ht="14.25">
      <c r="C137" s="145"/>
      <c r="D137" s="145"/>
      <c r="I137" s="145"/>
      <c r="J137" s="145"/>
      <c r="K137" s="145"/>
      <c r="L137" s="145"/>
      <c r="M137" s="145"/>
      <c r="N137" s="145"/>
      <c r="O137" s="145"/>
      <c r="P137" s="145"/>
      <c r="Q137" s="145"/>
      <c r="R137" s="145"/>
      <c r="S137" s="145"/>
      <c r="T137" s="145"/>
      <c r="U137" s="145"/>
      <c r="V137" s="145"/>
      <c r="W137" s="145"/>
      <c r="X137" s="145"/>
      <c r="Y137" s="145"/>
      <c r="Z137" s="145"/>
      <c r="AA137" s="145"/>
      <c r="AB137" s="145"/>
      <c r="AC137" s="145"/>
      <c r="AD137" s="145"/>
      <c r="AE137" s="145"/>
      <c r="AF137" s="145"/>
      <c r="AG137" s="145"/>
      <c r="AH137" s="145"/>
      <c r="AI137" s="145"/>
      <c r="AJ137" s="145"/>
      <c r="AK137" s="145"/>
    </row>
    <row r="138" spans="3:37" ht="14.25">
      <c r="C138" s="145"/>
      <c r="D138" s="145"/>
      <c r="I138" s="145"/>
      <c r="J138" s="145"/>
      <c r="K138" s="145"/>
      <c r="L138" s="145"/>
      <c r="M138" s="145"/>
      <c r="N138" s="145"/>
      <c r="O138" s="145"/>
      <c r="P138" s="145"/>
      <c r="Q138" s="145"/>
      <c r="R138" s="145"/>
      <c r="S138" s="145"/>
      <c r="T138" s="145"/>
      <c r="U138" s="145"/>
      <c r="V138" s="145"/>
      <c r="W138" s="145"/>
      <c r="X138" s="145"/>
      <c r="Y138" s="145"/>
      <c r="Z138" s="145"/>
      <c r="AA138" s="145"/>
      <c r="AB138" s="145"/>
      <c r="AC138" s="145"/>
      <c r="AD138" s="145"/>
      <c r="AE138" s="145"/>
      <c r="AF138" s="145"/>
      <c r="AG138" s="145"/>
      <c r="AH138" s="145"/>
      <c r="AI138" s="145"/>
      <c r="AJ138" s="145"/>
      <c r="AK138" s="145"/>
    </row>
    <row r="139" spans="3:37" ht="14.25">
      <c r="C139" s="145"/>
      <c r="D139" s="145"/>
      <c r="I139" s="145"/>
      <c r="J139" s="145"/>
      <c r="K139" s="145"/>
      <c r="L139" s="145"/>
      <c r="M139" s="145"/>
      <c r="N139" s="145"/>
      <c r="O139" s="145"/>
      <c r="P139" s="145"/>
      <c r="Q139" s="145"/>
      <c r="R139" s="145"/>
      <c r="S139" s="145"/>
      <c r="T139" s="145"/>
      <c r="U139" s="145"/>
      <c r="V139" s="145"/>
      <c r="W139" s="145"/>
      <c r="X139" s="145"/>
      <c r="Y139" s="145"/>
      <c r="Z139" s="145"/>
      <c r="AA139" s="145"/>
      <c r="AB139" s="145"/>
      <c r="AC139" s="145"/>
      <c r="AD139" s="145"/>
      <c r="AE139" s="145"/>
      <c r="AF139" s="145"/>
      <c r="AG139" s="145"/>
      <c r="AH139" s="145"/>
      <c r="AI139" s="145"/>
      <c r="AJ139" s="145"/>
      <c r="AK139" s="145"/>
    </row>
    <row r="140" spans="3:37" ht="14.25">
      <c r="C140" s="145"/>
      <c r="D140" s="145"/>
      <c r="I140" s="145"/>
      <c r="J140" s="145"/>
      <c r="K140" s="145"/>
      <c r="L140" s="145"/>
      <c r="M140" s="145"/>
      <c r="N140" s="145"/>
      <c r="O140" s="145"/>
      <c r="P140" s="145"/>
      <c r="Q140" s="145"/>
      <c r="R140" s="145"/>
      <c r="S140" s="145"/>
      <c r="T140" s="145"/>
      <c r="U140" s="145"/>
      <c r="V140" s="145"/>
      <c r="W140" s="145"/>
      <c r="X140" s="145"/>
      <c r="Y140" s="145"/>
      <c r="Z140" s="145"/>
      <c r="AA140" s="145"/>
      <c r="AB140" s="145"/>
      <c r="AC140" s="145"/>
      <c r="AD140" s="145"/>
      <c r="AE140" s="145"/>
      <c r="AF140" s="145"/>
      <c r="AG140" s="145"/>
      <c r="AH140" s="145"/>
      <c r="AI140" s="145"/>
      <c r="AJ140" s="145"/>
      <c r="AK140" s="145"/>
    </row>
    <row r="141" spans="3:37" ht="14.25">
      <c r="C141" s="145"/>
      <c r="D141" s="145"/>
      <c r="I141" s="145"/>
      <c r="J141" s="145"/>
      <c r="K141" s="145"/>
      <c r="L141" s="145"/>
      <c r="M141" s="145"/>
      <c r="N141" s="145"/>
      <c r="O141" s="145"/>
      <c r="P141" s="145"/>
      <c r="Q141" s="145"/>
      <c r="R141" s="145"/>
      <c r="S141" s="145"/>
      <c r="T141" s="145"/>
      <c r="U141" s="145"/>
      <c r="V141" s="145"/>
      <c r="W141" s="145"/>
      <c r="X141" s="145"/>
      <c r="Y141" s="145"/>
      <c r="Z141" s="145"/>
      <c r="AA141" s="145"/>
      <c r="AB141" s="145"/>
      <c r="AC141" s="145"/>
      <c r="AD141" s="145"/>
      <c r="AE141" s="145"/>
      <c r="AF141" s="145"/>
      <c r="AG141" s="145"/>
      <c r="AH141" s="145"/>
      <c r="AI141" s="145"/>
      <c r="AJ141" s="145"/>
      <c r="AK141" s="145"/>
    </row>
    <row r="142" spans="3:37" ht="14.25">
      <c r="C142" s="145"/>
      <c r="D142" s="145"/>
      <c r="I142" s="145"/>
      <c r="J142" s="145"/>
      <c r="K142" s="145"/>
      <c r="L142" s="145"/>
      <c r="M142" s="145"/>
      <c r="N142" s="145"/>
      <c r="O142" s="145"/>
      <c r="P142" s="145"/>
      <c r="Q142" s="145"/>
      <c r="R142" s="145"/>
      <c r="S142" s="145"/>
      <c r="T142" s="145"/>
      <c r="U142" s="145"/>
      <c r="V142" s="145"/>
      <c r="W142" s="145"/>
      <c r="X142" s="145"/>
      <c r="Y142" s="145"/>
      <c r="Z142" s="145"/>
      <c r="AA142" s="145"/>
      <c r="AB142" s="145"/>
      <c r="AC142" s="145"/>
      <c r="AD142" s="145"/>
      <c r="AE142" s="145"/>
      <c r="AF142" s="145"/>
      <c r="AG142" s="145"/>
      <c r="AH142" s="145"/>
      <c r="AI142" s="145"/>
      <c r="AJ142" s="145"/>
      <c r="AK142" s="145"/>
    </row>
    <row r="143" spans="3:37" ht="14.25">
      <c r="C143" s="145"/>
      <c r="D143" s="145"/>
      <c r="I143" s="145"/>
      <c r="J143" s="145"/>
      <c r="K143" s="145"/>
      <c r="L143" s="145"/>
      <c r="M143" s="145"/>
      <c r="N143" s="145"/>
      <c r="O143" s="145"/>
      <c r="P143" s="145"/>
      <c r="Q143" s="145"/>
      <c r="R143" s="145"/>
      <c r="S143" s="145"/>
      <c r="T143" s="145"/>
      <c r="U143" s="145"/>
      <c r="V143" s="145"/>
      <c r="W143" s="145"/>
      <c r="X143" s="145"/>
      <c r="Y143" s="145"/>
      <c r="Z143" s="145"/>
      <c r="AA143" s="145"/>
      <c r="AB143" s="145"/>
      <c r="AC143" s="145"/>
      <c r="AD143" s="145"/>
      <c r="AE143" s="145"/>
      <c r="AF143" s="145"/>
      <c r="AG143" s="145"/>
      <c r="AH143" s="145"/>
      <c r="AI143" s="145"/>
      <c r="AJ143" s="145"/>
      <c r="AK143" s="145"/>
    </row>
    <row r="144" spans="3:37" ht="14.25">
      <c r="C144" s="145"/>
      <c r="D144" s="145"/>
      <c r="I144" s="145"/>
      <c r="J144" s="145"/>
      <c r="K144" s="145"/>
      <c r="L144" s="145"/>
      <c r="M144" s="145"/>
      <c r="N144" s="145"/>
      <c r="O144" s="145"/>
      <c r="P144" s="145"/>
      <c r="Q144" s="145"/>
      <c r="R144" s="145"/>
      <c r="S144" s="145"/>
      <c r="T144" s="145"/>
      <c r="U144" s="145"/>
      <c r="V144" s="145"/>
      <c r="W144" s="145"/>
      <c r="X144" s="145"/>
      <c r="Y144" s="145"/>
      <c r="Z144" s="145"/>
      <c r="AA144" s="145"/>
      <c r="AB144" s="145"/>
      <c r="AC144" s="145"/>
      <c r="AD144" s="145"/>
      <c r="AE144" s="145"/>
      <c r="AF144" s="145"/>
      <c r="AG144" s="145"/>
      <c r="AH144" s="145"/>
      <c r="AI144" s="145"/>
      <c r="AJ144" s="145"/>
      <c r="AK144" s="145"/>
    </row>
    <row r="145" spans="3:37" ht="14.25">
      <c r="C145" s="145"/>
      <c r="D145" s="145"/>
      <c r="I145" s="145"/>
      <c r="J145" s="145"/>
      <c r="K145" s="145"/>
      <c r="L145" s="145"/>
      <c r="M145" s="145"/>
      <c r="N145" s="145"/>
      <c r="O145" s="145"/>
      <c r="P145" s="145"/>
      <c r="Q145" s="145"/>
      <c r="R145" s="145"/>
      <c r="S145" s="145"/>
      <c r="T145" s="145"/>
      <c r="U145" s="145"/>
      <c r="V145" s="145"/>
      <c r="W145" s="145"/>
      <c r="X145" s="145"/>
      <c r="Y145" s="145"/>
      <c r="Z145" s="145"/>
      <c r="AA145" s="145"/>
      <c r="AB145" s="145"/>
      <c r="AC145" s="145"/>
      <c r="AD145" s="145"/>
      <c r="AE145" s="145"/>
      <c r="AF145" s="145"/>
      <c r="AG145" s="145"/>
      <c r="AH145" s="145"/>
      <c r="AI145" s="145"/>
      <c r="AJ145" s="145"/>
      <c r="AK145" s="145"/>
    </row>
    <row r="146" spans="3:37" ht="14.25">
      <c r="C146" s="145"/>
      <c r="D146" s="145"/>
      <c r="I146" s="145"/>
      <c r="J146" s="145"/>
      <c r="K146" s="145"/>
      <c r="L146" s="145"/>
      <c r="M146" s="145"/>
      <c r="N146" s="145"/>
      <c r="O146" s="145"/>
      <c r="P146" s="145"/>
      <c r="Q146" s="145"/>
      <c r="R146" s="145"/>
      <c r="S146" s="145"/>
      <c r="T146" s="145"/>
      <c r="U146" s="145"/>
      <c r="V146" s="145"/>
      <c r="W146" s="145"/>
      <c r="X146" s="145"/>
      <c r="Y146" s="145"/>
      <c r="Z146" s="145"/>
      <c r="AA146" s="145"/>
      <c r="AB146" s="145"/>
      <c r="AC146" s="145"/>
      <c r="AD146" s="145"/>
      <c r="AE146" s="145"/>
      <c r="AF146" s="145"/>
      <c r="AG146" s="145"/>
      <c r="AH146" s="145"/>
      <c r="AI146" s="145"/>
      <c r="AJ146" s="145"/>
      <c r="AK146" s="145"/>
    </row>
    <row r="147" spans="3:37" ht="14.25">
      <c r="C147" s="145"/>
      <c r="D147" s="145"/>
      <c r="I147" s="145"/>
      <c r="J147" s="145"/>
      <c r="K147" s="145"/>
      <c r="L147" s="145"/>
      <c r="M147" s="145"/>
      <c r="N147" s="145"/>
      <c r="O147" s="145"/>
      <c r="P147" s="145"/>
      <c r="Q147" s="145"/>
      <c r="R147" s="145"/>
      <c r="S147" s="145"/>
      <c r="T147" s="145"/>
      <c r="U147" s="145"/>
      <c r="V147" s="145"/>
      <c r="W147" s="145"/>
      <c r="X147" s="145"/>
      <c r="Y147" s="145"/>
      <c r="Z147" s="145"/>
      <c r="AA147" s="145"/>
      <c r="AB147" s="145"/>
      <c r="AC147" s="145"/>
      <c r="AD147" s="145"/>
      <c r="AE147" s="145"/>
      <c r="AF147" s="145"/>
      <c r="AG147" s="145"/>
      <c r="AH147" s="145"/>
      <c r="AI147" s="145"/>
      <c r="AJ147" s="145"/>
      <c r="AK147" s="145"/>
    </row>
    <row r="148" spans="3:37" ht="14.25">
      <c r="C148" s="145"/>
      <c r="D148" s="145"/>
      <c r="I148" s="145"/>
      <c r="J148" s="145"/>
      <c r="K148" s="145"/>
      <c r="L148" s="145"/>
      <c r="M148" s="145"/>
      <c r="N148" s="145"/>
      <c r="O148" s="145"/>
      <c r="P148" s="145"/>
      <c r="Q148" s="145"/>
      <c r="R148" s="145"/>
      <c r="S148" s="145"/>
      <c r="T148" s="145"/>
      <c r="U148" s="145"/>
      <c r="V148" s="145"/>
      <c r="W148" s="145"/>
      <c r="X148" s="145"/>
      <c r="Y148" s="145"/>
      <c r="Z148" s="145"/>
      <c r="AA148" s="145"/>
      <c r="AB148" s="145"/>
      <c r="AC148" s="145"/>
      <c r="AD148" s="145"/>
      <c r="AE148" s="145"/>
      <c r="AF148" s="145"/>
      <c r="AG148" s="145"/>
      <c r="AH148" s="145"/>
      <c r="AI148" s="145"/>
      <c r="AJ148" s="145"/>
      <c r="AK148" s="145"/>
    </row>
    <row r="149" spans="3:37" ht="14.25">
      <c r="C149" s="145"/>
      <c r="D149" s="145"/>
      <c r="I149" s="145"/>
      <c r="J149" s="145"/>
      <c r="K149" s="145"/>
      <c r="L149" s="145"/>
      <c r="M149" s="145"/>
      <c r="N149" s="145"/>
      <c r="O149" s="145"/>
      <c r="P149" s="145"/>
      <c r="Q149" s="145"/>
      <c r="R149" s="145"/>
      <c r="S149" s="145"/>
      <c r="T149" s="145"/>
      <c r="U149" s="145"/>
      <c r="V149" s="145"/>
      <c r="W149" s="145"/>
      <c r="X149" s="145"/>
      <c r="Y149" s="145"/>
      <c r="Z149" s="145"/>
      <c r="AA149" s="145"/>
      <c r="AB149" s="145"/>
      <c r="AC149" s="145"/>
      <c r="AD149" s="145"/>
      <c r="AE149" s="145"/>
      <c r="AF149" s="145"/>
      <c r="AG149" s="145"/>
      <c r="AH149" s="145"/>
      <c r="AI149" s="145"/>
      <c r="AJ149" s="145"/>
      <c r="AK149" s="145"/>
    </row>
    <row r="150" spans="3:37" ht="14.25">
      <c r="C150" s="145"/>
      <c r="D150" s="145"/>
      <c r="I150" s="145"/>
      <c r="J150" s="145"/>
      <c r="K150" s="145"/>
      <c r="L150" s="145"/>
      <c r="M150" s="145"/>
      <c r="N150" s="145"/>
      <c r="O150" s="145"/>
      <c r="P150" s="145"/>
      <c r="Q150" s="145"/>
      <c r="R150" s="145"/>
      <c r="S150" s="145"/>
      <c r="T150" s="145"/>
      <c r="U150" s="145"/>
      <c r="V150" s="145"/>
      <c r="W150" s="145"/>
      <c r="X150" s="145"/>
      <c r="Y150" s="145"/>
      <c r="Z150" s="145"/>
      <c r="AA150" s="145"/>
      <c r="AB150" s="145"/>
      <c r="AC150" s="145"/>
      <c r="AD150" s="145"/>
      <c r="AE150" s="145"/>
      <c r="AF150" s="145"/>
      <c r="AG150" s="145"/>
      <c r="AH150" s="145"/>
      <c r="AI150" s="145"/>
      <c r="AJ150" s="145"/>
      <c r="AK150" s="145"/>
    </row>
    <row r="151" spans="3:37" ht="14.25">
      <c r="C151" s="145"/>
      <c r="D151" s="145"/>
      <c r="I151" s="145"/>
      <c r="J151" s="145"/>
      <c r="K151" s="145"/>
      <c r="L151" s="145"/>
      <c r="M151" s="145"/>
      <c r="N151" s="145"/>
      <c r="O151" s="145"/>
      <c r="P151" s="145"/>
      <c r="Q151" s="145"/>
      <c r="R151" s="145"/>
      <c r="S151" s="145"/>
      <c r="T151" s="145"/>
      <c r="U151" s="145"/>
      <c r="V151" s="145"/>
      <c r="W151" s="145"/>
      <c r="X151" s="145"/>
      <c r="Y151" s="145"/>
      <c r="Z151" s="145"/>
      <c r="AA151" s="145"/>
      <c r="AB151" s="145"/>
      <c r="AC151" s="145"/>
      <c r="AD151" s="145"/>
      <c r="AE151" s="145"/>
      <c r="AF151" s="145"/>
      <c r="AG151" s="145"/>
      <c r="AH151" s="145"/>
      <c r="AI151" s="145"/>
      <c r="AJ151" s="145"/>
      <c r="AK151" s="145"/>
    </row>
    <row r="152" spans="3:37" ht="14.25">
      <c r="C152" s="145"/>
      <c r="D152" s="145"/>
      <c r="I152" s="145"/>
      <c r="J152" s="145"/>
      <c r="K152" s="145"/>
      <c r="L152" s="145"/>
      <c r="M152" s="145"/>
      <c r="N152" s="145"/>
      <c r="O152" s="145"/>
      <c r="P152" s="145"/>
      <c r="Q152" s="145"/>
      <c r="R152" s="145"/>
      <c r="S152" s="145"/>
      <c r="T152" s="145"/>
      <c r="U152" s="145"/>
      <c r="V152" s="145"/>
      <c r="W152" s="145"/>
      <c r="X152" s="145"/>
      <c r="Y152" s="145"/>
      <c r="Z152" s="145"/>
      <c r="AA152" s="145"/>
      <c r="AB152" s="145"/>
      <c r="AC152" s="145"/>
      <c r="AD152" s="145"/>
      <c r="AE152" s="145"/>
      <c r="AF152" s="145"/>
      <c r="AG152" s="145"/>
      <c r="AH152" s="145"/>
      <c r="AI152" s="145"/>
      <c r="AJ152" s="145"/>
      <c r="AK152" s="145"/>
    </row>
    <row r="153" spans="3:37" ht="14.25">
      <c r="C153" s="145"/>
      <c r="D153" s="145"/>
      <c r="I153" s="145"/>
      <c r="J153" s="145"/>
      <c r="K153" s="145"/>
      <c r="L153" s="145"/>
      <c r="M153" s="145"/>
      <c r="N153" s="145"/>
      <c r="O153" s="145"/>
      <c r="P153" s="145"/>
      <c r="Q153" s="145"/>
      <c r="R153" s="145"/>
      <c r="S153" s="145"/>
      <c r="T153" s="145"/>
      <c r="U153" s="145"/>
      <c r="V153" s="145"/>
      <c r="W153" s="145"/>
      <c r="X153" s="145"/>
      <c r="Y153" s="145"/>
      <c r="Z153" s="145"/>
      <c r="AA153" s="145"/>
      <c r="AB153" s="145"/>
      <c r="AC153" s="145"/>
      <c r="AD153" s="145"/>
      <c r="AE153" s="145"/>
      <c r="AF153" s="145"/>
      <c r="AG153" s="145"/>
      <c r="AH153" s="145"/>
      <c r="AI153" s="145"/>
      <c r="AJ153" s="145"/>
      <c r="AK153" s="145"/>
    </row>
    <row r="154" spans="3:37" ht="14.25">
      <c r="C154" s="145"/>
      <c r="D154" s="145"/>
      <c r="I154" s="145"/>
      <c r="J154" s="145"/>
      <c r="K154" s="145"/>
      <c r="L154" s="145"/>
      <c r="M154" s="145"/>
      <c r="N154" s="145"/>
      <c r="O154" s="145"/>
      <c r="P154" s="145"/>
      <c r="Q154" s="145"/>
      <c r="R154" s="145"/>
      <c r="S154" s="145"/>
      <c r="T154" s="145"/>
      <c r="U154" s="145"/>
      <c r="V154" s="145"/>
      <c r="W154" s="145"/>
      <c r="X154" s="145"/>
      <c r="Y154" s="145"/>
      <c r="Z154" s="145"/>
      <c r="AA154" s="145"/>
      <c r="AB154" s="145"/>
      <c r="AC154" s="145"/>
      <c r="AD154" s="145"/>
      <c r="AE154" s="145"/>
      <c r="AF154" s="145"/>
      <c r="AG154" s="145"/>
      <c r="AH154" s="145"/>
      <c r="AI154" s="145"/>
      <c r="AJ154" s="145"/>
      <c r="AK154" s="145"/>
    </row>
    <row r="155" spans="3:37" ht="14.25">
      <c r="C155" s="145"/>
      <c r="D155" s="145"/>
      <c r="I155" s="145"/>
      <c r="J155" s="145"/>
      <c r="K155" s="145"/>
      <c r="L155" s="145"/>
      <c r="M155" s="145"/>
      <c r="N155" s="145"/>
      <c r="O155" s="145"/>
      <c r="P155" s="145"/>
      <c r="Q155" s="145"/>
      <c r="R155" s="145"/>
      <c r="S155" s="145"/>
      <c r="T155" s="145"/>
      <c r="U155" s="145"/>
      <c r="V155" s="145"/>
      <c r="W155" s="145"/>
      <c r="X155" s="145"/>
      <c r="Y155" s="145"/>
      <c r="Z155" s="145"/>
      <c r="AA155" s="145"/>
      <c r="AB155" s="145"/>
      <c r="AC155" s="145"/>
      <c r="AD155" s="145"/>
      <c r="AE155" s="145"/>
      <c r="AF155" s="145"/>
      <c r="AG155" s="145"/>
      <c r="AH155" s="145"/>
      <c r="AI155" s="145"/>
      <c r="AJ155" s="145"/>
      <c r="AK155" s="145"/>
    </row>
    <row r="156" spans="3:37" ht="14.25">
      <c r="C156" s="145"/>
      <c r="D156" s="145"/>
      <c r="I156" s="145"/>
      <c r="J156" s="145"/>
      <c r="K156" s="145"/>
      <c r="L156" s="145"/>
      <c r="M156" s="145"/>
      <c r="N156" s="145"/>
      <c r="O156" s="145"/>
      <c r="P156" s="145"/>
      <c r="Q156" s="145"/>
      <c r="R156" s="145"/>
      <c r="S156" s="145"/>
      <c r="T156" s="145"/>
      <c r="U156" s="145"/>
      <c r="V156" s="145"/>
      <c r="W156" s="145"/>
      <c r="X156" s="145"/>
      <c r="Y156" s="145"/>
      <c r="Z156" s="145"/>
      <c r="AA156" s="145"/>
      <c r="AB156" s="145"/>
      <c r="AC156" s="145"/>
      <c r="AD156" s="145"/>
      <c r="AE156" s="145"/>
      <c r="AF156" s="145"/>
      <c r="AG156" s="145"/>
      <c r="AH156" s="145"/>
      <c r="AI156" s="145"/>
      <c r="AJ156" s="145"/>
      <c r="AK156" s="145"/>
    </row>
    <row r="157" spans="3:37" ht="14.25">
      <c r="C157" s="145"/>
      <c r="D157" s="145"/>
      <c r="I157" s="145"/>
      <c r="J157" s="145"/>
      <c r="K157" s="145"/>
      <c r="L157" s="145"/>
      <c r="M157" s="145"/>
      <c r="N157" s="145"/>
      <c r="O157" s="145"/>
      <c r="P157" s="145"/>
      <c r="Q157" s="145"/>
      <c r="R157" s="145"/>
      <c r="S157" s="145"/>
      <c r="T157" s="145"/>
      <c r="U157" s="145"/>
      <c r="V157" s="145"/>
      <c r="W157" s="145"/>
      <c r="X157" s="145"/>
      <c r="Y157" s="145"/>
      <c r="Z157" s="145"/>
      <c r="AA157" s="145"/>
      <c r="AB157" s="145"/>
      <c r="AC157" s="145"/>
      <c r="AD157" s="145"/>
      <c r="AE157" s="145"/>
      <c r="AF157" s="145"/>
      <c r="AG157" s="145"/>
      <c r="AH157" s="145"/>
      <c r="AI157" s="145"/>
      <c r="AJ157" s="145"/>
      <c r="AK157" s="145"/>
    </row>
    <row r="158" spans="3:37" ht="14.25">
      <c r="C158" s="145"/>
      <c r="D158" s="145"/>
      <c r="I158" s="145"/>
      <c r="J158" s="145"/>
      <c r="K158" s="145"/>
      <c r="L158" s="145"/>
      <c r="M158" s="145"/>
      <c r="N158" s="145"/>
      <c r="O158" s="145"/>
      <c r="P158" s="145"/>
      <c r="Q158" s="145"/>
      <c r="R158" s="145"/>
      <c r="S158" s="145"/>
      <c r="T158" s="145"/>
      <c r="U158" s="145"/>
      <c r="V158" s="145"/>
      <c r="W158" s="145"/>
      <c r="X158" s="145"/>
      <c r="Y158" s="145"/>
      <c r="Z158" s="145"/>
      <c r="AA158" s="145"/>
      <c r="AB158" s="145"/>
      <c r="AC158" s="145"/>
      <c r="AD158" s="145"/>
      <c r="AE158" s="145"/>
      <c r="AF158" s="145"/>
      <c r="AG158" s="145"/>
      <c r="AH158" s="145"/>
      <c r="AI158" s="145"/>
      <c r="AJ158" s="145"/>
      <c r="AK158" s="145"/>
    </row>
    <row r="159" spans="3:37" ht="14.25">
      <c r="C159" s="145"/>
      <c r="D159" s="145"/>
      <c r="I159" s="145"/>
      <c r="J159" s="145"/>
      <c r="K159" s="145"/>
      <c r="L159" s="145"/>
      <c r="M159" s="145"/>
      <c r="N159" s="145"/>
      <c r="O159" s="145"/>
      <c r="P159" s="145"/>
      <c r="Q159" s="145"/>
      <c r="R159" s="145"/>
      <c r="S159" s="145"/>
      <c r="T159" s="145"/>
      <c r="U159" s="145"/>
      <c r="V159" s="145"/>
      <c r="W159" s="145"/>
      <c r="X159" s="145"/>
      <c r="Y159" s="145"/>
      <c r="Z159" s="145"/>
      <c r="AA159" s="145"/>
      <c r="AB159" s="145"/>
      <c r="AC159" s="145"/>
      <c r="AD159" s="145"/>
      <c r="AE159" s="145"/>
      <c r="AF159" s="145"/>
      <c r="AG159" s="145"/>
      <c r="AH159" s="145"/>
      <c r="AI159" s="145"/>
      <c r="AJ159" s="145"/>
      <c r="AK159" s="145"/>
    </row>
    <row r="160" spans="3:37" ht="14.25">
      <c r="C160" s="145"/>
      <c r="D160" s="145"/>
      <c r="I160" s="145"/>
      <c r="J160" s="145"/>
      <c r="K160" s="145"/>
      <c r="L160" s="145"/>
      <c r="M160" s="145"/>
      <c r="N160" s="145"/>
      <c r="O160" s="145"/>
      <c r="P160" s="145"/>
      <c r="Q160" s="145"/>
      <c r="R160" s="145"/>
      <c r="S160" s="145"/>
      <c r="T160" s="145"/>
      <c r="U160" s="145"/>
      <c r="V160" s="145"/>
      <c r="W160" s="145"/>
      <c r="X160" s="145"/>
      <c r="Y160" s="145"/>
      <c r="Z160" s="145"/>
      <c r="AA160" s="145"/>
      <c r="AB160" s="145"/>
      <c r="AC160" s="145"/>
      <c r="AD160" s="145"/>
      <c r="AE160" s="145"/>
      <c r="AF160" s="145"/>
      <c r="AG160" s="145"/>
      <c r="AH160" s="145"/>
      <c r="AI160" s="145"/>
      <c r="AJ160" s="145"/>
      <c r="AK160" s="145"/>
    </row>
    <row r="161" spans="3:37" ht="14.25">
      <c r="C161" s="145"/>
      <c r="D161" s="145"/>
      <c r="I161" s="145"/>
      <c r="J161" s="145"/>
      <c r="K161" s="145"/>
      <c r="L161" s="145"/>
      <c r="M161" s="145"/>
      <c r="N161" s="145"/>
      <c r="O161" s="145"/>
      <c r="P161" s="145"/>
      <c r="Q161" s="145"/>
      <c r="R161" s="145"/>
      <c r="S161" s="145"/>
      <c r="T161" s="145"/>
      <c r="U161" s="145"/>
      <c r="V161" s="145"/>
      <c r="W161" s="145"/>
      <c r="X161" s="145"/>
      <c r="Y161" s="145"/>
      <c r="Z161" s="145"/>
      <c r="AA161" s="145"/>
      <c r="AB161" s="145"/>
      <c r="AC161" s="145"/>
      <c r="AD161" s="145"/>
      <c r="AE161" s="145"/>
      <c r="AF161" s="145"/>
      <c r="AG161" s="145"/>
      <c r="AH161" s="145"/>
      <c r="AI161" s="145"/>
      <c r="AJ161" s="145"/>
      <c r="AK161" s="145"/>
    </row>
    <row r="162" spans="3:37" ht="14.25">
      <c r="C162" s="145"/>
      <c r="D162" s="145"/>
      <c r="I162" s="145"/>
      <c r="J162" s="145"/>
      <c r="K162" s="145"/>
      <c r="L162" s="145"/>
      <c r="M162" s="145"/>
      <c r="N162" s="145"/>
      <c r="O162" s="145"/>
      <c r="P162" s="145"/>
      <c r="Q162" s="145"/>
      <c r="R162" s="145"/>
      <c r="S162" s="145"/>
      <c r="T162" s="145"/>
      <c r="U162" s="145"/>
      <c r="V162" s="145"/>
      <c r="W162" s="145"/>
      <c r="X162" s="145"/>
      <c r="Y162" s="145"/>
      <c r="Z162" s="145"/>
      <c r="AA162" s="145"/>
      <c r="AB162" s="145"/>
      <c r="AC162" s="145"/>
      <c r="AD162" s="145"/>
      <c r="AE162" s="145"/>
      <c r="AF162" s="145"/>
      <c r="AG162" s="145"/>
      <c r="AH162" s="145"/>
      <c r="AI162" s="145"/>
      <c r="AJ162" s="145"/>
      <c r="AK162" s="145"/>
    </row>
    <row r="163" spans="3:37" ht="14.25">
      <c r="C163" s="145"/>
      <c r="D163" s="145"/>
      <c r="I163" s="145"/>
      <c r="J163" s="145"/>
      <c r="K163" s="145"/>
      <c r="L163" s="145"/>
      <c r="M163" s="145"/>
      <c r="N163" s="145"/>
      <c r="O163" s="145"/>
      <c r="P163" s="145"/>
      <c r="Q163" s="145"/>
      <c r="R163" s="145"/>
      <c r="S163" s="145"/>
      <c r="T163" s="145"/>
      <c r="U163" s="145"/>
      <c r="V163" s="145"/>
      <c r="W163" s="145"/>
      <c r="X163" s="145"/>
      <c r="Y163" s="145"/>
      <c r="Z163" s="145"/>
      <c r="AA163" s="145"/>
      <c r="AB163" s="145"/>
      <c r="AC163" s="145"/>
      <c r="AD163" s="145"/>
      <c r="AE163" s="145"/>
      <c r="AF163" s="145"/>
      <c r="AG163" s="145"/>
      <c r="AH163" s="145"/>
      <c r="AI163" s="145"/>
      <c r="AJ163" s="145"/>
      <c r="AK163" s="145"/>
    </row>
    <row r="164" spans="3:37" ht="14.25">
      <c r="C164" s="145"/>
      <c r="D164" s="145"/>
      <c r="I164" s="145"/>
      <c r="J164" s="145"/>
      <c r="K164" s="145"/>
      <c r="L164" s="145"/>
      <c r="M164" s="145"/>
      <c r="N164" s="145"/>
      <c r="O164" s="145"/>
      <c r="P164" s="145"/>
      <c r="Q164" s="145"/>
      <c r="R164" s="145"/>
      <c r="S164" s="145"/>
      <c r="T164" s="145"/>
      <c r="U164" s="145"/>
      <c r="V164" s="145"/>
      <c r="W164" s="145"/>
      <c r="X164" s="145"/>
      <c r="Y164" s="145"/>
      <c r="Z164" s="145"/>
      <c r="AA164" s="145"/>
      <c r="AB164" s="145"/>
      <c r="AC164" s="145"/>
      <c r="AD164" s="145"/>
      <c r="AE164" s="145"/>
      <c r="AF164" s="145"/>
      <c r="AG164" s="145"/>
      <c r="AH164" s="145"/>
      <c r="AI164" s="145"/>
      <c r="AJ164" s="145"/>
      <c r="AK164" s="145"/>
    </row>
    <row r="165" spans="3:37" ht="14.25">
      <c r="C165" s="145"/>
      <c r="D165" s="145"/>
      <c r="I165" s="145"/>
      <c r="J165" s="145"/>
      <c r="K165" s="145"/>
      <c r="L165" s="145"/>
      <c r="M165" s="145"/>
      <c r="N165" s="145"/>
      <c r="O165" s="145"/>
      <c r="P165" s="145"/>
      <c r="Q165" s="145"/>
      <c r="R165" s="145"/>
      <c r="S165" s="145"/>
      <c r="T165" s="145"/>
      <c r="U165" s="145"/>
      <c r="V165" s="145"/>
      <c r="W165" s="145"/>
      <c r="X165" s="145"/>
      <c r="Y165" s="145"/>
      <c r="Z165" s="145"/>
      <c r="AA165" s="145"/>
      <c r="AB165" s="145"/>
      <c r="AC165" s="145"/>
      <c r="AD165" s="145"/>
      <c r="AE165" s="145"/>
      <c r="AF165" s="145"/>
      <c r="AG165" s="145"/>
      <c r="AH165" s="145"/>
      <c r="AI165" s="145"/>
      <c r="AJ165" s="145"/>
      <c r="AK165" s="145"/>
    </row>
    <row r="166" spans="3:37" ht="14.25">
      <c r="C166" s="145"/>
      <c r="D166" s="145"/>
      <c r="I166" s="145"/>
      <c r="J166" s="145"/>
      <c r="K166" s="145"/>
      <c r="L166" s="145"/>
      <c r="M166" s="145"/>
      <c r="N166" s="145"/>
      <c r="O166" s="145"/>
      <c r="P166" s="145"/>
      <c r="Q166" s="145"/>
      <c r="R166" s="145"/>
      <c r="S166" s="145"/>
      <c r="T166" s="145"/>
      <c r="U166" s="145"/>
      <c r="V166" s="145"/>
      <c r="W166" s="145"/>
      <c r="X166" s="145"/>
      <c r="Y166" s="145"/>
      <c r="Z166" s="145"/>
      <c r="AA166" s="145"/>
      <c r="AB166" s="145"/>
      <c r="AC166" s="145"/>
      <c r="AD166" s="145"/>
      <c r="AE166" s="145"/>
      <c r="AF166" s="145"/>
      <c r="AG166" s="145"/>
      <c r="AH166" s="145"/>
      <c r="AI166" s="145"/>
      <c r="AJ166" s="145"/>
      <c r="AK166" s="145"/>
    </row>
    <row r="167" spans="3:37" ht="14.25">
      <c r="C167" s="145"/>
      <c r="D167" s="145"/>
      <c r="I167" s="145"/>
      <c r="J167" s="145"/>
      <c r="K167" s="145"/>
      <c r="L167" s="145"/>
      <c r="M167" s="145"/>
      <c r="N167" s="145"/>
      <c r="O167" s="145"/>
      <c r="P167" s="145"/>
      <c r="Q167" s="145"/>
      <c r="R167" s="145"/>
      <c r="S167" s="145"/>
      <c r="T167" s="145"/>
      <c r="U167" s="145"/>
      <c r="V167" s="145"/>
      <c r="W167" s="145"/>
      <c r="X167" s="145"/>
      <c r="Y167" s="145"/>
      <c r="Z167" s="145"/>
      <c r="AA167" s="145"/>
      <c r="AB167" s="145"/>
      <c r="AC167" s="145"/>
      <c r="AD167" s="145"/>
      <c r="AE167" s="145"/>
      <c r="AF167" s="145"/>
      <c r="AG167" s="145"/>
      <c r="AH167" s="145"/>
      <c r="AI167" s="145"/>
      <c r="AJ167" s="145"/>
      <c r="AK167" s="145"/>
    </row>
    <row r="168" spans="3:37" ht="14.25">
      <c r="C168" s="145"/>
      <c r="D168" s="145"/>
      <c r="I168" s="145"/>
      <c r="J168" s="145"/>
      <c r="K168" s="145"/>
      <c r="L168" s="145"/>
      <c r="M168" s="145"/>
      <c r="N168" s="145"/>
      <c r="O168" s="145"/>
      <c r="P168" s="145"/>
      <c r="Q168" s="145"/>
      <c r="R168" s="145"/>
      <c r="S168" s="145"/>
      <c r="T168" s="145"/>
      <c r="U168" s="145"/>
      <c r="V168" s="145"/>
      <c r="W168" s="145"/>
      <c r="X168" s="145"/>
      <c r="Y168" s="145"/>
      <c r="Z168" s="145"/>
      <c r="AA168" s="145"/>
      <c r="AB168" s="145"/>
      <c r="AC168" s="145"/>
      <c r="AD168" s="145"/>
      <c r="AE168" s="145"/>
      <c r="AF168" s="145"/>
      <c r="AG168" s="145"/>
      <c r="AH168" s="145"/>
      <c r="AI168" s="145"/>
      <c r="AJ168" s="145"/>
      <c r="AK168" s="145"/>
    </row>
    <row r="169" spans="3:37" ht="14.25">
      <c r="C169" s="145"/>
      <c r="D169" s="145"/>
      <c r="I169" s="145"/>
      <c r="J169" s="145"/>
      <c r="K169" s="145"/>
      <c r="L169" s="145"/>
      <c r="M169" s="145"/>
      <c r="N169" s="145"/>
      <c r="O169" s="145"/>
      <c r="P169" s="145"/>
      <c r="Q169" s="145"/>
      <c r="R169" s="145"/>
      <c r="S169" s="145"/>
      <c r="T169" s="145"/>
      <c r="U169" s="145"/>
      <c r="V169" s="145"/>
      <c r="W169" s="145"/>
      <c r="X169" s="145"/>
      <c r="Y169" s="145"/>
      <c r="Z169" s="145"/>
      <c r="AA169" s="145"/>
      <c r="AB169" s="145"/>
      <c r="AC169" s="145"/>
      <c r="AD169" s="145"/>
      <c r="AE169" s="145"/>
      <c r="AF169" s="145"/>
      <c r="AG169" s="145"/>
      <c r="AH169" s="145"/>
      <c r="AI169" s="145"/>
      <c r="AJ169" s="145"/>
      <c r="AK169" s="145"/>
    </row>
    <row r="170" spans="3:37" ht="14.25">
      <c r="C170" s="145"/>
      <c r="D170" s="145"/>
      <c r="I170" s="145"/>
      <c r="J170" s="145"/>
      <c r="K170" s="145"/>
      <c r="L170" s="145"/>
      <c r="M170" s="145"/>
      <c r="N170" s="145"/>
      <c r="O170" s="145"/>
      <c r="P170" s="145"/>
      <c r="Q170" s="145"/>
      <c r="R170" s="145"/>
      <c r="S170" s="145"/>
      <c r="T170" s="145"/>
      <c r="U170" s="145"/>
      <c r="V170" s="145"/>
      <c r="W170" s="145"/>
      <c r="X170" s="145"/>
      <c r="Y170" s="145"/>
      <c r="Z170" s="145"/>
      <c r="AA170" s="145"/>
      <c r="AB170" s="145"/>
      <c r="AC170" s="145"/>
      <c r="AD170" s="145"/>
      <c r="AE170" s="145"/>
      <c r="AF170" s="145"/>
      <c r="AG170" s="145"/>
      <c r="AH170" s="145"/>
      <c r="AI170" s="145"/>
      <c r="AJ170" s="145"/>
      <c r="AK170" s="145"/>
    </row>
    <row r="171" spans="3:37" ht="14.25">
      <c r="C171" s="145"/>
      <c r="D171" s="145"/>
      <c r="I171" s="145"/>
      <c r="J171" s="145"/>
      <c r="K171" s="145"/>
      <c r="L171" s="145"/>
      <c r="M171" s="145"/>
      <c r="N171" s="145"/>
      <c r="O171" s="145"/>
      <c r="P171" s="145"/>
      <c r="Q171" s="145"/>
      <c r="R171" s="145"/>
      <c r="S171" s="145"/>
      <c r="T171" s="145"/>
      <c r="U171" s="145"/>
      <c r="V171" s="145"/>
      <c r="W171" s="145"/>
      <c r="X171" s="145"/>
      <c r="Y171" s="145"/>
      <c r="Z171" s="145"/>
      <c r="AA171" s="145"/>
      <c r="AB171" s="145"/>
      <c r="AC171" s="145"/>
      <c r="AD171" s="145"/>
      <c r="AE171" s="145"/>
      <c r="AF171" s="145"/>
      <c r="AG171" s="145"/>
      <c r="AH171" s="145"/>
      <c r="AI171" s="145"/>
      <c r="AJ171" s="145"/>
      <c r="AK171" s="145"/>
    </row>
    <row r="172" spans="3:37" ht="14.25">
      <c r="C172" s="145"/>
      <c r="D172" s="145"/>
      <c r="I172" s="145"/>
      <c r="J172" s="145"/>
      <c r="K172" s="145"/>
      <c r="L172" s="145"/>
      <c r="M172" s="145"/>
      <c r="N172" s="145"/>
      <c r="O172" s="145"/>
      <c r="P172" s="145"/>
      <c r="Q172" s="145"/>
      <c r="R172" s="145"/>
      <c r="S172" s="145"/>
      <c r="T172" s="145"/>
      <c r="U172" s="145"/>
      <c r="V172" s="145"/>
      <c r="W172" s="145"/>
      <c r="X172" s="145"/>
      <c r="Y172" s="145"/>
      <c r="Z172" s="145"/>
      <c r="AA172" s="145"/>
      <c r="AB172" s="145"/>
      <c r="AC172" s="145"/>
      <c r="AD172" s="145"/>
      <c r="AE172" s="145"/>
      <c r="AF172" s="145"/>
      <c r="AG172" s="145"/>
      <c r="AH172" s="145"/>
      <c r="AI172" s="145"/>
      <c r="AJ172" s="145"/>
      <c r="AK172" s="145"/>
    </row>
    <row r="173" spans="3:37" ht="14.25">
      <c r="C173" s="145"/>
      <c r="D173" s="145"/>
      <c r="I173" s="145"/>
      <c r="J173" s="145"/>
      <c r="K173" s="145"/>
      <c r="L173" s="145"/>
      <c r="M173" s="145"/>
      <c r="N173" s="145"/>
      <c r="O173" s="145"/>
      <c r="P173" s="145"/>
      <c r="Q173" s="145"/>
      <c r="R173" s="145"/>
      <c r="S173" s="145"/>
      <c r="T173" s="145"/>
      <c r="U173" s="145"/>
      <c r="V173" s="145"/>
      <c r="W173" s="145"/>
      <c r="X173" s="145"/>
      <c r="Y173" s="145"/>
      <c r="Z173" s="145"/>
      <c r="AA173" s="145"/>
      <c r="AB173" s="145"/>
      <c r="AC173" s="145"/>
      <c r="AD173" s="145"/>
      <c r="AE173" s="145"/>
      <c r="AF173" s="145"/>
      <c r="AG173" s="145"/>
      <c r="AH173" s="145"/>
      <c r="AI173" s="145"/>
      <c r="AJ173" s="145"/>
      <c r="AK173" s="145"/>
    </row>
    <row r="174" spans="3:37" ht="14.25">
      <c r="C174" s="145"/>
      <c r="D174" s="145"/>
      <c r="I174" s="145"/>
      <c r="J174" s="145"/>
      <c r="K174" s="145"/>
      <c r="L174" s="145"/>
      <c r="M174" s="145"/>
      <c r="N174" s="145"/>
      <c r="O174" s="145"/>
      <c r="P174" s="145"/>
      <c r="Q174" s="145"/>
      <c r="R174" s="145"/>
      <c r="S174" s="145"/>
      <c r="T174" s="145"/>
      <c r="U174" s="145"/>
      <c r="V174" s="145"/>
      <c r="W174" s="145"/>
      <c r="X174" s="145"/>
      <c r="Y174" s="145"/>
      <c r="Z174" s="145"/>
      <c r="AA174" s="145"/>
      <c r="AB174" s="145"/>
      <c r="AC174" s="145"/>
      <c r="AD174" s="145"/>
      <c r="AE174" s="145"/>
      <c r="AF174" s="145"/>
      <c r="AG174" s="145"/>
      <c r="AH174" s="145"/>
      <c r="AI174" s="145"/>
      <c r="AJ174" s="145"/>
      <c r="AK174" s="145"/>
    </row>
    <row r="175" spans="3:37" ht="14.25">
      <c r="C175" s="145"/>
      <c r="D175" s="145"/>
      <c r="I175" s="145"/>
      <c r="J175" s="145"/>
      <c r="K175" s="145"/>
      <c r="L175" s="145"/>
      <c r="M175" s="145"/>
      <c r="N175" s="145"/>
      <c r="O175" s="145"/>
      <c r="P175" s="145"/>
      <c r="Q175" s="145"/>
      <c r="R175" s="145"/>
      <c r="S175" s="145"/>
      <c r="T175" s="145"/>
      <c r="U175" s="145"/>
      <c r="V175" s="145"/>
      <c r="W175" s="145"/>
      <c r="X175" s="145"/>
      <c r="Y175" s="145"/>
      <c r="Z175" s="145"/>
      <c r="AA175" s="145"/>
      <c r="AB175" s="145"/>
      <c r="AC175" s="145"/>
      <c r="AD175" s="145"/>
      <c r="AE175" s="145"/>
      <c r="AF175" s="145"/>
      <c r="AG175" s="145"/>
      <c r="AH175" s="145"/>
      <c r="AI175" s="145"/>
      <c r="AJ175" s="145"/>
      <c r="AK175" s="145"/>
    </row>
    <row r="176" spans="3:37" ht="14.25">
      <c r="C176" s="145"/>
      <c r="D176" s="145"/>
      <c r="I176" s="145"/>
      <c r="J176" s="145"/>
      <c r="K176" s="145"/>
      <c r="L176" s="145"/>
      <c r="M176" s="145"/>
      <c r="N176" s="145"/>
      <c r="O176" s="145"/>
      <c r="P176" s="145"/>
      <c r="Q176" s="145"/>
      <c r="R176" s="145"/>
      <c r="S176" s="145"/>
      <c r="T176" s="145"/>
      <c r="U176" s="145"/>
      <c r="V176" s="145"/>
      <c r="W176" s="145"/>
      <c r="X176" s="145"/>
      <c r="Y176" s="145"/>
      <c r="Z176" s="145"/>
      <c r="AA176" s="145"/>
      <c r="AB176" s="145"/>
      <c r="AC176" s="145"/>
      <c r="AD176" s="145"/>
      <c r="AE176" s="145"/>
      <c r="AF176" s="145"/>
      <c r="AG176" s="145"/>
      <c r="AH176" s="145"/>
      <c r="AI176" s="145"/>
      <c r="AJ176" s="145"/>
      <c r="AK176" s="145"/>
    </row>
    <row r="177" spans="3:37" ht="14.25">
      <c r="C177" s="145"/>
      <c r="D177" s="145"/>
      <c r="I177" s="145"/>
      <c r="J177" s="145"/>
      <c r="K177" s="145"/>
      <c r="L177" s="145"/>
      <c r="M177" s="145"/>
      <c r="N177" s="145"/>
      <c r="O177" s="145"/>
      <c r="P177" s="145"/>
      <c r="Q177" s="145"/>
      <c r="R177" s="145"/>
      <c r="S177" s="145"/>
      <c r="T177" s="145"/>
      <c r="U177" s="145"/>
      <c r="V177" s="145"/>
      <c r="W177" s="145"/>
      <c r="X177" s="145"/>
      <c r="Y177" s="145"/>
      <c r="Z177" s="145"/>
      <c r="AA177" s="145"/>
      <c r="AB177" s="145"/>
      <c r="AC177" s="145"/>
      <c r="AD177" s="145"/>
      <c r="AE177" s="145"/>
      <c r="AF177" s="145"/>
      <c r="AG177" s="145"/>
      <c r="AH177" s="145"/>
      <c r="AI177" s="145"/>
      <c r="AJ177" s="145"/>
      <c r="AK177" s="145"/>
    </row>
    <row r="178" spans="3:37" ht="14.25">
      <c r="C178" s="145"/>
      <c r="D178" s="145"/>
      <c r="I178" s="145"/>
      <c r="J178" s="145"/>
      <c r="K178" s="145"/>
      <c r="L178" s="145"/>
      <c r="M178" s="145"/>
      <c r="N178" s="145"/>
      <c r="O178" s="145"/>
      <c r="P178" s="145"/>
      <c r="Q178" s="145"/>
      <c r="R178" s="145"/>
      <c r="S178" s="145"/>
      <c r="T178" s="145"/>
      <c r="U178" s="145"/>
      <c r="V178" s="145"/>
      <c r="W178" s="145"/>
      <c r="X178" s="145"/>
      <c r="Y178" s="145"/>
      <c r="Z178" s="145"/>
      <c r="AA178" s="145"/>
      <c r="AB178" s="145"/>
      <c r="AC178" s="145"/>
      <c r="AD178" s="145"/>
      <c r="AE178" s="145"/>
      <c r="AF178" s="145"/>
      <c r="AG178" s="145"/>
      <c r="AH178" s="145"/>
      <c r="AI178" s="145"/>
      <c r="AJ178" s="145"/>
      <c r="AK178" s="145"/>
    </row>
    <row r="179" spans="3:37" ht="14.25">
      <c r="C179" s="145"/>
      <c r="D179" s="145"/>
      <c r="I179" s="145"/>
      <c r="J179" s="145"/>
      <c r="K179" s="145"/>
      <c r="L179" s="145"/>
      <c r="M179" s="145"/>
      <c r="N179" s="145"/>
      <c r="O179" s="145"/>
      <c r="P179" s="145"/>
      <c r="Q179" s="145"/>
      <c r="R179" s="145"/>
      <c r="S179" s="145"/>
      <c r="T179" s="145"/>
      <c r="U179" s="145"/>
      <c r="V179" s="145"/>
      <c r="W179" s="145"/>
      <c r="X179" s="145"/>
      <c r="Y179" s="145"/>
      <c r="Z179" s="145"/>
      <c r="AA179" s="145"/>
      <c r="AB179" s="145"/>
      <c r="AC179" s="145"/>
      <c r="AD179" s="145"/>
      <c r="AE179" s="145"/>
      <c r="AF179" s="145"/>
      <c r="AG179" s="145"/>
      <c r="AH179" s="145"/>
      <c r="AI179" s="145"/>
      <c r="AJ179" s="145"/>
      <c r="AK179" s="145"/>
    </row>
    <row r="180" spans="3:37" ht="14.25">
      <c r="C180" s="145"/>
      <c r="D180" s="145"/>
      <c r="I180" s="145"/>
      <c r="J180" s="145"/>
      <c r="K180" s="145"/>
      <c r="L180" s="145"/>
      <c r="M180" s="145"/>
      <c r="N180" s="145"/>
      <c r="O180" s="145"/>
      <c r="P180" s="145"/>
      <c r="Q180" s="145"/>
      <c r="R180" s="145"/>
      <c r="S180" s="145"/>
      <c r="T180" s="145"/>
      <c r="U180" s="145"/>
      <c r="V180" s="145"/>
      <c r="W180" s="145"/>
      <c r="X180" s="145"/>
      <c r="Y180" s="145"/>
      <c r="Z180" s="145"/>
      <c r="AA180" s="145"/>
      <c r="AB180" s="145"/>
      <c r="AC180" s="145"/>
      <c r="AD180" s="145"/>
      <c r="AE180" s="145"/>
      <c r="AF180" s="145"/>
      <c r="AG180" s="145"/>
      <c r="AH180" s="145"/>
      <c r="AI180" s="145"/>
      <c r="AJ180" s="145"/>
      <c r="AK180" s="145"/>
    </row>
    <row r="181" spans="3:37" ht="14.25">
      <c r="C181" s="145"/>
      <c r="D181" s="145"/>
      <c r="I181" s="145"/>
      <c r="J181" s="145"/>
      <c r="K181" s="145"/>
      <c r="L181" s="145"/>
      <c r="M181" s="145"/>
      <c r="N181" s="145"/>
      <c r="O181" s="145"/>
      <c r="P181" s="145"/>
      <c r="Q181" s="145"/>
      <c r="R181" s="145"/>
      <c r="S181" s="145"/>
      <c r="T181" s="145"/>
      <c r="U181" s="145"/>
      <c r="V181" s="145"/>
      <c r="W181" s="145"/>
      <c r="X181" s="145"/>
      <c r="Y181" s="145"/>
      <c r="Z181" s="145"/>
      <c r="AA181" s="145"/>
      <c r="AB181" s="145"/>
      <c r="AC181" s="145"/>
      <c r="AD181" s="145"/>
      <c r="AE181" s="145"/>
      <c r="AF181" s="145"/>
      <c r="AG181" s="145"/>
      <c r="AH181" s="145"/>
      <c r="AI181" s="145"/>
      <c r="AJ181" s="145"/>
      <c r="AK181" s="145"/>
    </row>
    <row r="182" spans="3:37" ht="14.25">
      <c r="C182" s="145"/>
      <c r="D182" s="145"/>
      <c r="I182" s="145"/>
      <c r="J182" s="145"/>
      <c r="K182" s="145"/>
      <c r="L182" s="145"/>
      <c r="M182" s="145"/>
      <c r="N182" s="145"/>
      <c r="O182" s="145"/>
      <c r="P182" s="145"/>
      <c r="Q182" s="145"/>
      <c r="R182" s="145"/>
      <c r="S182" s="145"/>
      <c r="T182" s="145"/>
      <c r="U182" s="145"/>
      <c r="V182" s="145"/>
      <c r="W182" s="145"/>
      <c r="X182" s="145"/>
      <c r="Y182" s="145"/>
      <c r="Z182" s="145"/>
      <c r="AA182" s="145"/>
      <c r="AB182" s="145"/>
      <c r="AC182" s="145"/>
      <c r="AD182" s="145"/>
      <c r="AE182" s="145"/>
      <c r="AF182" s="145"/>
      <c r="AG182" s="145"/>
      <c r="AH182" s="145"/>
      <c r="AI182" s="145"/>
      <c r="AJ182" s="145"/>
      <c r="AK182" s="145"/>
    </row>
    <row r="183" spans="3:37" ht="14.25">
      <c r="C183" s="145"/>
      <c r="D183" s="145"/>
      <c r="I183" s="145"/>
      <c r="J183" s="145"/>
      <c r="K183" s="145"/>
      <c r="L183" s="145"/>
      <c r="M183" s="145"/>
      <c r="N183" s="145"/>
      <c r="O183" s="145"/>
      <c r="P183" s="145"/>
      <c r="Q183" s="145"/>
      <c r="R183" s="145"/>
      <c r="S183" s="145"/>
      <c r="T183" s="145"/>
      <c r="U183" s="145"/>
      <c r="V183" s="145"/>
      <c r="W183" s="145"/>
      <c r="X183" s="145"/>
      <c r="Y183" s="145"/>
      <c r="Z183" s="145"/>
      <c r="AA183" s="145"/>
      <c r="AB183" s="145"/>
      <c r="AC183" s="145"/>
      <c r="AD183" s="145"/>
      <c r="AE183" s="145"/>
      <c r="AF183" s="145"/>
      <c r="AG183" s="145"/>
      <c r="AH183" s="145"/>
      <c r="AI183" s="145"/>
      <c r="AJ183" s="145"/>
      <c r="AK183" s="145"/>
    </row>
    <row r="184" spans="3:37" ht="14.25">
      <c r="C184" s="145"/>
      <c r="D184" s="145"/>
      <c r="I184" s="145"/>
      <c r="J184" s="145"/>
      <c r="K184" s="145"/>
      <c r="L184" s="145"/>
      <c r="M184" s="145"/>
      <c r="N184" s="145"/>
      <c r="O184" s="145"/>
      <c r="P184" s="145"/>
      <c r="Q184" s="145"/>
      <c r="R184" s="145"/>
      <c r="S184" s="145"/>
      <c r="T184" s="145"/>
      <c r="U184" s="145"/>
      <c r="V184" s="145"/>
      <c r="W184" s="145"/>
      <c r="X184" s="145"/>
      <c r="Y184" s="145"/>
      <c r="Z184" s="145"/>
      <c r="AA184" s="145"/>
      <c r="AB184" s="145"/>
      <c r="AC184" s="145"/>
      <c r="AD184" s="145"/>
      <c r="AE184" s="145"/>
      <c r="AF184" s="145"/>
      <c r="AG184" s="145"/>
      <c r="AH184" s="145"/>
      <c r="AI184" s="145"/>
      <c r="AJ184" s="145"/>
      <c r="AK184" s="145"/>
    </row>
    <row r="185" spans="3:37" ht="14.25">
      <c r="C185" s="145"/>
      <c r="D185" s="145"/>
      <c r="I185" s="145"/>
      <c r="J185" s="145"/>
      <c r="K185" s="145"/>
      <c r="L185" s="145"/>
      <c r="M185" s="145"/>
      <c r="N185" s="145"/>
      <c r="O185" s="145"/>
      <c r="P185" s="145"/>
      <c r="Q185" s="145"/>
      <c r="R185" s="145"/>
      <c r="S185" s="145"/>
      <c r="T185" s="145"/>
      <c r="U185" s="145"/>
      <c r="V185" s="145"/>
      <c r="W185" s="145"/>
      <c r="X185" s="145"/>
      <c r="Y185" s="145"/>
      <c r="Z185" s="145"/>
      <c r="AA185" s="145"/>
      <c r="AB185" s="145"/>
      <c r="AC185" s="145"/>
      <c r="AD185" s="145"/>
      <c r="AE185" s="145"/>
      <c r="AF185" s="145"/>
      <c r="AG185" s="145"/>
      <c r="AH185" s="145"/>
      <c r="AI185" s="145"/>
      <c r="AJ185" s="145"/>
      <c r="AK185" s="145"/>
    </row>
    <row r="186" spans="3:37" ht="14.25">
      <c r="C186" s="145"/>
      <c r="D186" s="145"/>
      <c r="I186" s="145"/>
      <c r="J186" s="145"/>
      <c r="K186" s="145"/>
      <c r="L186" s="145"/>
      <c r="M186" s="145"/>
      <c r="N186" s="145"/>
      <c r="O186" s="145"/>
      <c r="P186" s="145"/>
      <c r="Q186" s="145"/>
      <c r="R186" s="145"/>
      <c r="S186" s="145"/>
      <c r="T186" s="145"/>
      <c r="U186" s="145"/>
      <c r="V186" s="145"/>
      <c r="W186" s="145"/>
      <c r="X186" s="145"/>
      <c r="Y186" s="145"/>
      <c r="Z186" s="145"/>
      <c r="AA186" s="145"/>
      <c r="AB186" s="145"/>
      <c r="AC186" s="145"/>
      <c r="AD186" s="145"/>
      <c r="AE186" s="145"/>
      <c r="AF186" s="145"/>
      <c r="AG186" s="145"/>
      <c r="AH186" s="145"/>
      <c r="AI186" s="145"/>
      <c r="AJ186" s="145"/>
      <c r="AK186" s="145"/>
    </row>
    <row r="187" spans="3:37" ht="14.25">
      <c r="C187" s="145"/>
      <c r="D187" s="145"/>
      <c r="I187" s="145"/>
      <c r="J187" s="145"/>
      <c r="K187" s="145"/>
      <c r="L187" s="145"/>
      <c r="M187" s="145"/>
      <c r="N187" s="145"/>
      <c r="O187" s="145"/>
      <c r="P187" s="145"/>
      <c r="Q187" s="145"/>
      <c r="R187" s="145"/>
      <c r="S187" s="145"/>
      <c r="T187" s="145"/>
      <c r="U187" s="145"/>
      <c r="V187" s="145"/>
      <c r="W187" s="145"/>
      <c r="X187" s="145"/>
      <c r="Y187" s="145"/>
      <c r="Z187" s="145"/>
      <c r="AA187" s="145"/>
      <c r="AB187" s="145"/>
      <c r="AC187" s="145"/>
      <c r="AD187" s="145"/>
      <c r="AE187" s="145"/>
      <c r="AF187" s="145"/>
      <c r="AG187" s="145"/>
      <c r="AH187" s="145"/>
      <c r="AI187" s="145"/>
      <c r="AJ187" s="145"/>
      <c r="AK187" s="145"/>
    </row>
    <row r="188" spans="3:37" ht="14.25">
      <c r="C188" s="145"/>
      <c r="D188" s="145"/>
      <c r="I188" s="145"/>
      <c r="J188" s="145"/>
      <c r="K188" s="145"/>
      <c r="L188" s="145"/>
      <c r="M188" s="145"/>
      <c r="N188" s="145"/>
      <c r="O188" s="145"/>
      <c r="P188" s="145"/>
      <c r="Q188" s="145"/>
      <c r="R188" s="145"/>
      <c r="S188" s="145"/>
      <c r="T188" s="145"/>
      <c r="U188" s="145"/>
      <c r="V188" s="145"/>
      <c r="W188" s="145"/>
      <c r="X188" s="145"/>
      <c r="Y188" s="145"/>
      <c r="Z188" s="145"/>
      <c r="AA188" s="145"/>
      <c r="AB188" s="145"/>
      <c r="AC188" s="145"/>
      <c r="AD188" s="145"/>
      <c r="AE188" s="145"/>
      <c r="AF188" s="145"/>
      <c r="AG188" s="145"/>
      <c r="AH188" s="145"/>
      <c r="AI188" s="145"/>
      <c r="AJ188" s="145"/>
      <c r="AK188" s="145"/>
    </row>
    <row r="189" spans="3:37" ht="14.25">
      <c r="C189" s="145"/>
      <c r="D189" s="145"/>
      <c r="I189" s="145"/>
      <c r="J189" s="145"/>
      <c r="K189" s="145"/>
      <c r="L189" s="145"/>
      <c r="M189" s="145"/>
      <c r="N189" s="145"/>
      <c r="O189" s="145"/>
      <c r="P189" s="145"/>
      <c r="Q189" s="145"/>
      <c r="R189" s="145"/>
      <c r="S189" s="145"/>
      <c r="T189" s="145"/>
      <c r="U189" s="145"/>
      <c r="V189" s="145"/>
      <c r="W189" s="145"/>
      <c r="X189" s="145"/>
      <c r="Y189" s="145"/>
      <c r="Z189" s="145"/>
      <c r="AA189" s="145"/>
      <c r="AB189" s="145"/>
      <c r="AC189" s="145"/>
      <c r="AD189" s="145"/>
      <c r="AE189" s="145"/>
      <c r="AF189" s="145"/>
      <c r="AG189" s="145"/>
      <c r="AH189" s="145"/>
      <c r="AI189" s="145"/>
      <c r="AJ189" s="145"/>
      <c r="AK189" s="145"/>
    </row>
    <row r="190" spans="3:37" ht="14.25">
      <c r="C190" s="145"/>
      <c r="D190" s="145"/>
      <c r="I190" s="145"/>
      <c r="J190" s="145"/>
      <c r="K190" s="145"/>
      <c r="L190" s="145"/>
      <c r="M190" s="145"/>
      <c r="N190" s="145"/>
      <c r="O190" s="145"/>
      <c r="P190" s="145"/>
      <c r="Q190" s="145"/>
      <c r="R190" s="145"/>
      <c r="S190" s="145"/>
      <c r="T190" s="145"/>
      <c r="U190" s="145"/>
      <c r="V190" s="145"/>
      <c r="W190" s="145"/>
      <c r="X190" s="145"/>
      <c r="Y190" s="145"/>
      <c r="Z190" s="145"/>
      <c r="AA190" s="145"/>
      <c r="AB190" s="145"/>
      <c r="AC190" s="145"/>
      <c r="AD190" s="145"/>
      <c r="AE190" s="145"/>
      <c r="AF190" s="145"/>
      <c r="AG190" s="145"/>
      <c r="AH190" s="145"/>
      <c r="AI190" s="145"/>
      <c r="AJ190" s="145"/>
      <c r="AK190" s="145"/>
    </row>
    <row r="191" spans="3:37" ht="14.25">
      <c r="C191" s="145"/>
      <c r="D191" s="145"/>
      <c r="I191" s="145"/>
      <c r="J191" s="145"/>
      <c r="K191" s="145"/>
      <c r="L191" s="145"/>
      <c r="M191" s="145"/>
      <c r="N191" s="145"/>
      <c r="O191" s="145"/>
      <c r="P191" s="145"/>
      <c r="Q191" s="145"/>
      <c r="R191" s="145"/>
      <c r="S191" s="145"/>
      <c r="T191" s="145"/>
      <c r="U191" s="145"/>
      <c r="V191" s="145"/>
      <c r="W191" s="145"/>
      <c r="X191" s="145"/>
      <c r="Y191" s="145"/>
      <c r="Z191" s="145"/>
      <c r="AA191" s="145"/>
      <c r="AB191" s="145"/>
      <c r="AC191" s="145"/>
      <c r="AD191" s="145"/>
      <c r="AE191" s="145"/>
      <c r="AF191" s="145"/>
      <c r="AG191" s="145"/>
      <c r="AH191" s="145"/>
      <c r="AI191" s="145"/>
      <c r="AJ191" s="145"/>
      <c r="AK191" s="145"/>
    </row>
    <row r="192" spans="3:37" ht="14.25">
      <c r="C192" s="145"/>
      <c r="D192" s="145"/>
      <c r="I192" s="145"/>
      <c r="J192" s="145"/>
      <c r="K192" s="145"/>
      <c r="L192" s="145"/>
      <c r="M192" s="145"/>
      <c r="N192" s="145"/>
      <c r="O192" s="145"/>
      <c r="P192" s="145"/>
      <c r="Q192" s="145"/>
      <c r="R192" s="145"/>
      <c r="S192" s="145"/>
      <c r="T192" s="145"/>
      <c r="U192" s="145"/>
      <c r="V192" s="145"/>
      <c r="W192" s="145"/>
      <c r="X192" s="145"/>
      <c r="Y192" s="145"/>
      <c r="Z192" s="145"/>
      <c r="AA192" s="145"/>
      <c r="AB192" s="145"/>
      <c r="AC192" s="145"/>
      <c r="AD192" s="145"/>
      <c r="AE192" s="145"/>
      <c r="AF192" s="145"/>
      <c r="AG192" s="145"/>
      <c r="AH192" s="145"/>
      <c r="AI192" s="145"/>
      <c r="AJ192" s="145"/>
      <c r="AK192" s="145"/>
    </row>
    <row r="193" spans="3:37" ht="14.25">
      <c r="C193" s="145"/>
      <c r="D193" s="145"/>
      <c r="I193" s="145"/>
      <c r="J193" s="145"/>
      <c r="K193" s="145"/>
      <c r="L193" s="145"/>
      <c r="M193" s="145"/>
      <c r="N193" s="145"/>
      <c r="O193" s="145"/>
      <c r="P193" s="145"/>
      <c r="Q193" s="145"/>
      <c r="R193" s="145"/>
      <c r="S193" s="145"/>
      <c r="T193" s="145"/>
      <c r="U193" s="145"/>
      <c r="V193" s="145"/>
      <c r="W193" s="145"/>
      <c r="X193" s="145"/>
      <c r="Y193" s="145"/>
      <c r="Z193" s="145"/>
      <c r="AA193" s="145"/>
      <c r="AB193" s="145"/>
      <c r="AC193" s="145"/>
      <c r="AD193" s="145"/>
      <c r="AE193" s="145"/>
      <c r="AF193" s="145"/>
      <c r="AG193" s="145"/>
      <c r="AH193" s="145"/>
      <c r="AI193" s="145"/>
      <c r="AJ193" s="145"/>
      <c r="AK193" s="145"/>
    </row>
    <row r="194" spans="3:37" ht="14.25">
      <c r="C194" s="145"/>
      <c r="D194" s="145"/>
      <c r="I194" s="145"/>
      <c r="J194" s="145"/>
      <c r="K194" s="145"/>
      <c r="L194" s="145"/>
      <c r="M194" s="145"/>
      <c r="N194" s="145"/>
      <c r="O194" s="145"/>
      <c r="P194" s="145"/>
      <c r="Q194" s="145"/>
      <c r="R194" s="145"/>
      <c r="S194" s="145"/>
      <c r="T194" s="145"/>
      <c r="U194" s="145"/>
      <c r="V194" s="145"/>
      <c r="W194" s="145"/>
      <c r="X194" s="145"/>
      <c r="Y194" s="145"/>
      <c r="Z194" s="145"/>
      <c r="AA194" s="145"/>
      <c r="AB194" s="145"/>
      <c r="AC194" s="145"/>
      <c r="AD194" s="145"/>
      <c r="AE194" s="145"/>
      <c r="AF194" s="145"/>
      <c r="AG194" s="145"/>
      <c r="AH194" s="145"/>
      <c r="AI194" s="145"/>
      <c r="AJ194" s="145"/>
      <c r="AK194" s="145"/>
    </row>
    <row r="195" spans="3:37" ht="14.25">
      <c r="C195" s="145"/>
      <c r="D195" s="145"/>
      <c r="I195" s="145"/>
      <c r="J195" s="145"/>
      <c r="K195" s="145"/>
      <c r="L195" s="145"/>
      <c r="M195" s="145"/>
      <c r="N195" s="145"/>
      <c r="O195" s="145"/>
      <c r="P195" s="145"/>
      <c r="Q195" s="145"/>
      <c r="R195" s="145"/>
      <c r="S195" s="145"/>
      <c r="T195" s="145"/>
      <c r="U195" s="145"/>
      <c r="V195" s="145"/>
      <c r="W195" s="145"/>
      <c r="X195" s="145"/>
      <c r="Y195" s="145"/>
      <c r="Z195" s="145"/>
      <c r="AA195" s="145"/>
      <c r="AB195" s="145"/>
      <c r="AC195" s="145"/>
      <c r="AD195" s="145"/>
      <c r="AE195" s="145"/>
      <c r="AF195" s="145"/>
      <c r="AG195" s="145"/>
      <c r="AH195" s="145"/>
      <c r="AI195" s="145"/>
      <c r="AJ195" s="145"/>
      <c r="AK195" s="145"/>
    </row>
    <row r="196" spans="3:37" ht="14.25">
      <c r="C196" s="145"/>
      <c r="D196" s="145"/>
      <c r="I196" s="145"/>
      <c r="J196" s="145"/>
      <c r="K196" s="145"/>
      <c r="L196" s="145"/>
      <c r="M196" s="145"/>
      <c r="N196" s="145"/>
      <c r="O196" s="145"/>
      <c r="P196" s="145"/>
      <c r="Q196" s="145"/>
      <c r="R196" s="145"/>
      <c r="S196" s="145"/>
      <c r="T196" s="145"/>
      <c r="U196" s="145"/>
      <c r="V196" s="145"/>
      <c r="W196" s="145"/>
      <c r="X196" s="145"/>
      <c r="Y196" s="145"/>
      <c r="Z196" s="145"/>
      <c r="AA196" s="145"/>
      <c r="AB196" s="145"/>
      <c r="AC196" s="145"/>
      <c r="AD196" s="145"/>
      <c r="AE196" s="145"/>
      <c r="AF196" s="145"/>
      <c r="AG196" s="145"/>
      <c r="AH196" s="145"/>
      <c r="AI196" s="145"/>
      <c r="AJ196" s="145"/>
      <c r="AK196" s="145"/>
    </row>
    <row r="197" spans="3:37" ht="14.25">
      <c r="C197" s="145"/>
      <c r="D197" s="145"/>
      <c r="I197" s="145"/>
      <c r="J197" s="145"/>
      <c r="K197" s="145"/>
      <c r="L197" s="145"/>
      <c r="M197" s="145"/>
      <c r="N197" s="145"/>
      <c r="O197" s="145"/>
      <c r="P197" s="145"/>
      <c r="Q197" s="145"/>
      <c r="R197" s="145"/>
      <c r="S197" s="145"/>
      <c r="T197" s="145"/>
      <c r="U197" s="145"/>
      <c r="V197" s="145"/>
      <c r="W197" s="145"/>
      <c r="X197" s="145"/>
      <c r="Y197" s="145"/>
      <c r="Z197" s="145"/>
      <c r="AA197" s="145"/>
      <c r="AB197" s="145"/>
      <c r="AC197" s="145"/>
      <c r="AD197" s="145"/>
      <c r="AE197" s="145"/>
      <c r="AF197" s="145"/>
      <c r="AG197" s="145"/>
      <c r="AH197" s="145"/>
      <c r="AI197" s="145"/>
      <c r="AJ197" s="145"/>
      <c r="AK197" s="145"/>
    </row>
    <row r="198" spans="3:37" ht="14.25">
      <c r="C198" s="145"/>
      <c r="D198" s="145"/>
      <c r="I198" s="145"/>
      <c r="J198" s="145"/>
      <c r="K198" s="145"/>
      <c r="L198" s="145"/>
      <c r="M198" s="145"/>
      <c r="N198" s="145"/>
      <c r="O198" s="145"/>
      <c r="P198" s="145"/>
      <c r="Q198" s="145"/>
      <c r="R198" s="145"/>
      <c r="S198" s="145"/>
      <c r="T198" s="145"/>
      <c r="U198" s="145"/>
      <c r="V198" s="145"/>
      <c r="W198" s="145"/>
      <c r="X198" s="145"/>
      <c r="Y198" s="145"/>
      <c r="Z198" s="145"/>
      <c r="AA198" s="145"/>
      <c r="AB198" s="145"/>
      <c r="AC198" s="145"/>
      <c r="AD198" s="145"/>
      <c r="AE198" s="145"/>
      <c r="AF198" s="145"/>
      <c r="AG198" s="145"/>
      <c r="AH198" s="145"/>
      <c r="AI198" s="145"/>
      <c r="AJ198" s="145"/>
      <c r="AK198" s="145"/>
    </row>
    <row r="199" spans="3:37" ht="14.25">
      <c r="C199" s="145"/>
      <c r="D199" s="145"/>
      <c r="I199" s="145"/>
      <c r="J199" s="145"/>
      <c r="K199" s="145"/>
      <c r="L199" s="145"/>
      <c r="M199" s="145"/>
      <c r="N199" s="145"/>
      <c r="O199" s="145"/>
      <c r="P199" s="145"/>
      <c r="Q199" s="145"/>
      <c r="R199" s="145"/>
      <c r="S199" s="145"/>
      <c r="T199" s="145"/>
      <c r="U199" s="145"/>
      <c r="V199" s="145"/>
      <c r="W199" s="145"/>
      <c r="X199" s="145"/>
      <c r="Y199" s="145"/>
      <c r="Z199" s="145"/>
      <c r="AA199" s="145"/>
      <c r="AB199" s="145"/>
      <c r="AC199" s="145"/>
      <c r="AD199" s="145"/>
      <c r="AE199" s="145"/>
      <c r="AF199" s="145"/>
      <c r="AG199" s="145"/>
      <c r="AH199" s="145"/>
      <c r="AI199" s="145"/>
      <c r="AJ199" s="145"/>
      <c r="AK199" s="145"/>
    </row>
    <row r="200" spans="3:37" ht="14.25">
      <c r="C200" s="145"/>
      <c r="D200" s="145"/>
      <c r="I200" s="145"/>
      <c r="J200" s="145"/>
      <c r="K200" s="145"/>
      <c r="L200" s="145"/>
      <c r="M200" s="145"/>
      <c r="N200" s="145"/>
      <c r="O200" s="145"/>
      <c r="P200" s="145"/>
      <c r="Q200" s="145"/>
      <c r="R200" s="145"/>
      <c r="S200" s="145"/>
      <c r="T200" s="145"/>
      <c r="U200" s="145"/>
      <c r="V200" s="145"/>
      <c r="W200" s="145"/>
      <c r="X200" s="145"/>
      <c r="Y200" s="145"/>
      <c r="Z200" s="145"/>
      <c r="AA200" s="145"/>
      <c r="AB200" s="145"/>
      <c r="AC200" s="145"/>
      <c r="AD200" s="145"/>
      <c r="AE200" s="145"/>
      <c r="AF200" s="145"/>
      <c r="AG200" s="145"/>
      <c r="AH200" s="145"/>
      <c r="AI200" s="145"/>
      <c r="AJ200" s="145"/>
      <c r="AK200" s="145"/>
    </row>
    <row r="201" spans="3:37" ht="14.25">
      <c r="C201" s="145"/>
      <c r="D201" s="145"/>
      <c r="I201" s="145"/>
      <c r="J201" s="145"/>
      <c r="K201" s="145"/>
      <c r="L201" s="145"/>
      <c r="M201" s="145"/>
      <c r="N201" s="145"/>
      <c r="O201" s="145"/>
      <c r="P201" s="145"/>
      <c r="Q201" s="145"/>
      <c r="R201" s="145"/>
      <c r="S201" s="145"/>
      <c r="T201" s="145"/>
      <c r="U201" s="145"/>
      <c r="V201" s="145"/>
      <c r="W201" s="145"/>
      <c r="X201" s="145"/>
      <c r="Y201" s="145"/>
      <c r="Z201" s="145"/>
      <c r="AA201" s="145"/>
      <c r="AB201" s="145"/>
      <c r="AC201" s="145"/>
      <c r="AD201" s="145"/>
      <c r="AE201" s="145"/>
      <c r="AF201" s="145"/>
      <c r="AG201" s="145"/>
      <c r="AH201" s="145"/>
      <c r="AI201" s="145"/>
      <c r="AJ201" s="145"/>
      <c r="AK201" s="145"/>
    </row>
    <row r="202" spans="3:37" ht="14.25">
      <c r="C202" s="145"/>
      <c r="D202" s="145"/>
      <c r="I202" s="145"/>
      <c r="J202" s="145"/>
      <c r="K202" s="145"/>
      <c r="L202" s="145"/>
      <c r="M202" s="145"/>
      <c r="N202" s="145"/>
      <c r="O202" s="145"/>
      <c r="P202" s="145"/>
      <c r="Q202" s="145"/>
      <c r="R202" s="145"/>
      <c r="S202" s="145"/>
      <c r="T202" s="145"/>
      <c r="U202" s="145"/>
      <c r="V202" s="145"/>
      <c r="W202" s="145"/>
      <c r="X202" s="145"/>
      <c r="Y202" s="145"/>
      <c r="Z202" s="145"/>
      <c r="AA202" s="145"/>
      <c r="AB202" s="145"/>
      <c r="AC202" s="145"/>
      <c r="AD202" s="145"/>
      <c r="AE202" s="145"/>
      <c r="AF202" s="145"/>
      <c r="AG202" s="145"/>
      <c r="AH202" s="145"/>
      <c r="AI202" s="145"/>
      <c r="AJ202" s="145"/>
      <c r="AK202" s="145"/>
    </row>
    <row r="203" spans="3:37" ht="14.25">
      <c r="C203" s="145"/>
      <c r="D203" s="145"/>
      <c r="I203" s="145"/>
      <c r="J203" s="145"/>
      <c r="K203" s="145"/>
      <c r="L203" s="145"/>
      <c r="M203" s="145"/>
      <c r="N203" s="145"/>
      <c r="O203" s="145"/>
      <c r="P203" s="145"/>
      <c r="Q203" s="145"/>
      <c r="R203" s="145"/>
      <c r="S203" s="145"/>
      <c r="T203" s="145"/>
      <c r="U203" s="145"/>
      <c r="V203" s="145"/>
      <c r="W203" s="145"/>
      <c r="X203" s="145"/>
      <c r="Y203" s="145"/>
      <c r="Z203" s="145"/>
      <c r="AA203" s="145"/>
      <c r="AB203" s="145"/>
      <c r="AC203" s="145"/>
      <c r="AD203" s="145"/>
      <c r="AE203" s="145"/>
      <c r="AF203" s="145"/>
      <c r="AG203" s="145"/>
      <c r="AH203" s="145"/>
      <c r="AI203" s="145"/>
      <c r="AJ203" s="145"/>
      <c r="AK203" s="145"/>
    </row>
    <row r="204" spans="3:37" ht="14.25">
      <c r="C204" s="145"/>
      <c r="D204" s="145"/>
      <c r="I204" s="145"/>
      <c r="J204" s="145"/>
      <c r="K204" s="145"/>
      <c r="L204" s="145"/>
      <c r="M204" s="145"/>
      <c r="N204" s="145"/>
      <c r="O204" s="145"/>
      <c r="P204" s="145"/>
      <c r="Q204" s="145"/>
      <c r="R204" s="145"/>
      <c r="S204" s="145"/>
      <c r="T204" s="145"/>
      <c r="U204" s="145"/>
      <c r="V204" s="145"/>
      <c r="W204" s="145"/>
      <c r="X204" s="145"/>
      <c r="Y204" s="145"/>
      <c r="Z204" s="145"/>
      <c r="AA204" s="145"/>
      <c r="AB204" s="145"/>
      <c r="AC204" s="145"/>
      <c r="AD204" s="145"/>
      <c r="AE204" s="145"/>
      <c r="AF204" s="145"/>
      <c r="AG204" s="145"/>
      <c r="AH204" s="145"/>
      <c r="AI204" s="145"/>
      <c r="AJ204" s="145"/>
      <c r="AK204" s="145"/>
    </row>
    <row r="205" spans="3:37" ht="14.25">
      <c r="C205" s="145"/>
      <c r="D205" s="145"/>
      <c r="I205" s="145"/>
      <c r="J205" s="145"/>
      <c r="K205" s="145"/>
      <c r="L205" s="145"/>
      <c r="M205" s="145"/>
      <c r="N205" s="145"/>
      <c r="O205" s="145"/>
      <c r="P205" s="145"/>
      <c r="Q205" s="145"/>
      <c r="R205" s="145"/>
      <c r="S205" s="145"/>
      <c r="T205" s="145"/>
      <c r="U205" s="145"/>
      <c r="V205" s="145"/>
      <c r="W205" s="145"/>
      <c r="X205" s="145"/>
      <c r="Y205" s="145"/>
      <c r="Z205" s="145"/>
      <c r="AA205" s="145"/>
      <c r="AB205" s="145"/>
      <c r="AC205" s="145"/>
      <c r="AD205" s="145"/>
      <c r="AE205" s="145"/>
      <c r="AF205" s="145"/>
      <c r="AG205" s="145"/>
      <c r="AH205" s="145"/>
      <c r="AI205" s="145"/>
      <c r="AJ205" s="145"/>
      <c r="AK205" s="145"/>
    </row>
    <row r="206" spans="3:37" ht="14.25">
      <c r="C206" s="145"/>
      <c r="D206" s="145"/>
      <c r="I206" s="145"/>
      <c r="J206" s="145"/>
      <c r="K206" s="145"/>
      <c r="L206" s="145"/>
      <c r="M206" s="145"/>
      <c r="N206" s="145"/>
      <c r="O206" s="145"/>
      <c r="P206" s="145"/>
      <c r="Q206" s="145"/>
      <c r="R206" s="145"/>
      <c r="S206" s="145"/>
      <c r="T206" s="145"/>
      <c r="U206" s="145"/>
      <c r="V206" s="145"/>
      <c r="W206" s="145"/>
      <c r="X206" s="145"/>
      <c r="Y206" s="145"/>
      <c r="Z206" s="145"/>
      <c r="AA206" s="145"/>
      <c r="AB206" s="145"/>
      <c r="AC206" s="145"/>
      <c r="AD206" s="145"/>
      <c r="AE206" s="145"/>
      <c r="AF206" s="145"/>
      <c r="AG206" s="145"/>
      <c r="AH206" s="145"/>
      <c r="AI206" s="145"/>
      <c r="AJ206" s="145"/>
      <c r="AK206" s="145"/>
    </row>
    <row r="207" spans="3:37" ht="14.25">
      <c r="C207" s="145"/>
      <c r="D207" s="145"/>
      <c r="I207" s="145"/>
      <c r="J207" s="145"/>
      <c r="K207" s="145"/>
      <c r="L207" s="145"/>
      <c r="M207" s="145"/>
      <c r="N207" s="145"/>
      <c r="O207" s="145"/>
      <c r="P207" s="145"/>
      <c r="Q207" s="145"/>
      <c r="R207" s="145"/>
      <c r="S207" s="145"/>
      <c r="T207" s="145"/>
      <c r="U207" s="145"/>
      <c r="V207" s="145"/>
      <c r="W207" s="145"/>
      <c r="X207" s="145"/>
      <c r="Y207" s="145"/>
      <c r="Z207" s="145"/>
      <c r="AA207" s="145"/>
      <c r="AB207" s="145"/>
      <c r="AC207" s="145"/>
      <c r="AD207" s="145"/>
      <c r="AE207" s="145"/>
      <c r="AF207" s="145"/>
      <c r="AG207" s="145"/>
      <c r="AH207" s="145"/>
      <c r="AI207" s="145"/>
      <c r="AJ207" s="145"/>
      <c r="AK207" s="145"/>
    </row>
    <row r="208" spans="3:37" ht="14.25">
      <c r="C208" s="145"/>
      <c r="D208" s="145"/>
      <c r="I208" s="145"/>
      <c r="J208" s="145"/>
      <c r="K208" s="145"/>
      <c r="L208" s="145"/>
      <c r="M208" s="145"/>
      <c r="N208" s="145"/>
      <c r="O208" s="145"/>
      <c r="P208" s="145"/>
      <c r="Q208" s="145"/>
      <c r="R208" s="145"/>
      <c r="S208" s="145"/>
      <c r="T208" s="145"/>
      <c r="U208" s="145"/>
      <c r="V208" s="145"/>
      <c r="W208" s="145"/>
      <c r="X208" s="145"/>
      <c r="Y208" s="145"/>
      <c r="Z208" s="145"/>
      <c r="AA208" s="145"/>
      <c r="AB208" s="145"/>
      <c r="AC208" s="145"/>
      <c r="AD208" s="145"/>
      <c r="AE208" s="145"/>
      <c r="AF208" s="145"/>
      <c r="AG208" s="145"/>
      <c r="AH208" s="145"/>
      <c r="AI208" s="145"/>
      <c r="AJ208" s="145"/>
      <c r="AK208" s="145"/>
    </row>
    <row r="209" spans="3:37" ht="14.25">
      <c r="C209" s="145"/>
      <c r="D209" s="145"/>
      <c r="I209" s="145"/>
      <c r="J209" s="145"/>
      <c r="K209" s="145"/>
      <c r="L209" s="145"/>
      <c r="M209" s="145"/>
      <c r="N209" s="145"/>
      <c r="O209" s="145"/>
      <c r="P209" s="145"/>
      <c r="Q209" s="145"/>
      <c r="R209" s="145"/>
      <c r="S209" s="145"/>
      <c r="T209" s="145"/>
      <c r="U209" s="145"/>
      <c r="V209" s="145"/>
      <c r="W209" s="145"/>
      <c r="X209" s="145"/>
      <c r="Y209" s="145"/>
      <c r="Z209" s="145"/>
      <c r="AA209" s="145"/>
      <c r="AB209" s="145"/>
      <c r="AC209" s="145"/>
      <c r="AD209" s="145"/>
      <c r="AE209" s="145"/>
      <c r="AF209" s="145"/>
      <c r="AG209" s="145"/>
      <c r="AH209" s="145"/>
      <c r="AI209" s="145"/>
      <c r="AJ209" s="145"/>
      <c r="AK209" s="145"/>
    </row>
    <row r="210" spans="3:37" ht="14.25">
      <c r="C210" s="145"/>
      <c r="D210" s="145"/>
      <c r="I210" s="145"/>
      <c r="J210" s="145"/>
      <c r="K210" s="145"/>
      <c r="L210" s="145"/>
      <c r="M210" s="145"/>
      <c r="N210" s="145"/>
      <c r="O210" s="145"/>
      <c r="P210" s="145"/>
      <c r="Q210" s="145"/>
      <c r="R210" s="145"/>
      <c r="S210" s="145"/>
      <c r="T210" s="145"/>
      <c r="U210" s="145"/>
      <c r="V210" s="145"/>
      <c r="W210" s="145"/>
      <c r="X210" s="145"/>
      <c r="Y210" s="145"/>
      <c r="Z210" s="145"/>
      <c r="AA210" s="145"/>
      <c r="AB210" s="145"/>
      <c r="AC210" s="145"/>
      <c r="AD210" s="145"/>
      <c r="AE210" s="145"/>
      <c r="AF210" s="145"/>
      <c r="AG210" s="145"/>
      <c r="AH210" s="145"/>
      <c r="AI210" s="145"/>
      <c r="AJ210" s="145"/>
      <c r="AK210" s="145"/>
    </row>
    <row r="211" spans="3:37" ht="14.25">
      <c r="C211" s="145"/>
      <c r="D211" s="145"/>
      <c r="I211" s="145"/>
      <c r="J211" s="145"/>
      <c r="K211" s="145"/>
      <c r="L211" s="145"/>
      <c r="M211" s="145"/>
      <c r="N211" s="145"/>
      <c r="O211" s="145"/>
      <c r="P211" s="145"/>
      <c r="Q211" s="145"/>
      <c r="R211" s="145"/>
      <c r="S211" s="145"/>
      <c r="T211" s="145"/>
      <c r="U211" s="145"/>
      <c r="V211" s="145"/>
      <c r="W211" s="145"/>
      <c r="X211" s="145"/>
      <c r="Y211" s="145"/>
      <c r="Z211" s="145"/>
      <c r="AA211" s="145"/>
      <c r="AB211" s="145"/>
      <c r="AC211" s="145"/>
      <c r="AD211" s="145"/>
      <c r="AE211" s="145"/>
      <c r="AF211" s="145"/>
      <c r="AG211" s="145"/>
      <c r="AH211" s="145"/>
      <c r="AI211" s="145"/>
      <c r="AJ211" s="145"/>
      <c r="AK211" s="145"/>
    </row>
    <row r="212" spans="3:37" ht="14.25">
      <c r="C212" s="145"/>
      <c r="D212" s="145"/>
      <c r="I212" s="145"/>
      <c r="J212" s="145"/>
      <c r="K212" s="145"/>
      <c r="L212" s="145"/>
      <c r="M212" s="145"/>
      <c r="N212" s="145"/>
      <c r="O212" s="145"/>
      <c r="P212" s="145"/>
      <c r="Q212" s="145"/>
      <c r="R212" s="145"/>
      <c r="S212" s="145"/>
      <c r="T212" s="145"/>
      <c r="U212" s="145"/>
      <c r="V212" s="145"/>
      <c r="W212" s="145"/>
      <c r="X212" s="145"/>
      <c r="Y212" s="145"/>
      <c r="Z212" s="145"/>
      <c r="AA212" s="145"/>
      <c r="AB212" s="145"/>
      <c r="AC212" s="145"/>
      <c r="AD212" s="145"/>
      <c r="AE212" s="145"/>
      <c r="AF212" s="145"/>
      <c r="AG212" s="145"/>
      <c r="AH212" s="145"/>
      <c r="AI212" s="145"/>
      <c r="AJ212" s="145"/>
      <c r="AK212" s="145"/>
    </row>
    <row r="213" spans="3:37" ht="14.25">
      <c r="C213" s="145"/>
      <c r="D213" s="145"/>
      <c r="I213" s="145"/>
      <c r="J213" s="145"/>
      <c r="K213" s="145"/>
      <c r="L213" s="145"/>
      <c r="M213" s="145"/>
      <c r="N213" s="145"/>
      <c r="O213" s="145"/>
      <c r="P213" s="145"/>
      <c r="Q213" s="145"/>
      <c r="R213" s="145"/>
      <c r="S213" s="145"/>
      <c r="T213" s="145"/>
      <c r="U213" s="145"/>
      <c r="V213" s="145"/>
      <c r="W213" s="145"/>
      <c r="X213" s="145"/>
      <c r="Y213" s="145"/>
      <c r="Z213" s="145"/>
      <c r="AA213" s="145"/>
      <c r="AB213" s="145"/>
      <c r="AC213" s="145"/>
      <c r="AD213" s="145"/>
      <c r="AE213" s="145"/>
      <c r="AF213" s="145"/>
      <c r="AG213" s="145"/>
      <c r="AH213" s="145"/>
      <c r="AI213" s="145"/>
      <c r="AJ213" s="145"/>
      <c r="AK213" s="145"/>
    </row>
    <row r="214" spans="3:37" ht="14.25">
      <c r="C214" s="145"/>
      <c r="D214" s="145"/>
      <c r="I214" s="145"/>
      <c r="J214" s="145"/>
      <c r="K214" s="145"/>
      <c r="L214" s="145"/>
      <c r="M214" s="145"/>
      <c r="N214" s="145"/>
      <c r="O214" s="145"/>
      <c r="P214" s="145"/>
      <c r="Q214" s="145"/>
      <c r="R214" s="145"/>
      <c r="S214" s="145"/>
      <c r="T214" s="145"/>
      <c r="U214" s="145"/>
      <c r="V214" s="145"/>
      <c r="W214" s="145"/>
      <c r="X214" s="145"/>
      <c r="Y214" s="145"/>
      <c r="Z214" s="145"/>
      <c r="AA214" s="145"/>
      <c r="AB214" s="145"/>
      <c r="AC214" s="145"/>
      <c r="AD214" s="145"/>
      <c r="AE214" s="145"/>
      <c r="AF214" s="145"/>
      <c r="AG214" s="145"/>
      <c r="AH214" s="145"/>
      <c r="AI214" s="145"/>
      <c r="AJ214" s="145"/>
      <c r="AK214" s="145"/>
    </row>
    <row r="215" spans="3:37" ht="14.25">
      <c r="C215" s="145"/>
      <c r="D215" s="145"/>
      <c r="I215" s="145"/>
      <c r="J215" s="145"/>
      <c r="K215" s="145"/>
      <c r="L215" s="145"/>
      <c r="M215" s="145"/>
      <c r="N215" s="145"/>
      <c r="O215" s="145"/>
      <c r="P215" s="145"/>
      <c r="Q215" s="145"/>
      <c r="R215" s="145"/>
      <c r="S215" s="145"/>
      <c r="T215" s="145"/>
      <c r="U215" s="145"/>
      <c r="V215" s="145"/>
      <c r="W215" s="145"/>
      <c r="X215" s="145"/>
      <c r="Y215" s="145"/>
      <c r="Z215" s="145"/>
      <c r="AA215" s="145"/>
      <c r="AB215" s="145"/>
      <c r="AC215" s="145"/>
      <c r="AD215" s="145"/>
      <c r="AE215" s="145"/>
      <c r="AF215" s="145"/>
      <c r="AG215" s="145"/>
      <c r="AH215" s="145"/>
      <c r="AI215" s="145"/>
      <c r="AJ215" s="145"/>
      <c r="AK215" s="145"/>
    </row>
    <row r="216" spans="3:37" ht="14.25">
      <c r="C216" s="145"/>
      <c r="D216" s="145"/>
      <c r="I216" s="145"/>
      <c r="J216" s="145"/>
      <c r="K216" s="145"/>
      <c r="L216" s="145"/>
      <c r="M216" s="145"/>
      <c r="N216" s="145"/>
      <c r="O216" s="145"/>
      <c r="P216" s="145"/>
      <c r="Q216" s="145"/>
      <c r="R216" s="145"/>
      <c r="S216" s="145"/>
      <c r="T216" s="145"/>
      <c r="U216" s="145"/>
      <c r="V216" s="145"/>
      <c r="W216" s="145"/>
      <c r="X216" s="145"/>
      <c r="Y216" s="145"/>
      <c r="Z216" s="145"/>
      <c r="AA216" s="145"/>
      <c r="AB216" s="145"/>
      <c r="AC216" s="145"/>
      <c r="AD216" s="145"/>
      <c r="AE216" s="145"/>
      <c r="AF216" s="145"/>
      <c r="AG216" s="145"/>
      <c r="AH216" s="145"/>
      <c r="AI216" s="145"/>
      <c r="AJ216" s="145"/>
      <c r="AK216" s="145"/>
    </row>
    <row r="217" spans="3:37" ht="14.25">
      <c r="C217" s="145"/>
      <c r="D217" s="145"/>
      <c r="I217" s="145"/>
      <c r="J217" s="145"/>
      <c r="K217" s="145"/>
      <c r="L217" s="145"/>
      <c r="M217" s="145"/>
      <c r="N217" s="145"/>
      <c r="O217" s="145"/>
      <c r="P217" s="145"/>
      <c r="Q217" s="145"/>
      <c r="R217" s="145"/>
      <c r="S217" s="145"/>
      <c r="T217" s="145"/>
      <c r="U217" s="145"/>
      <c r="V217" s="145"/>
      <c r="W217" s="145"/>
      <c r="X217" s="145"/>
      <c r="Y217" s="145"/>
      <c r="Z217" s="145"/>
      <c r="AA217" s="145"/>
      <c r="AB217" s="145"/>
      <c r="AC217" s="145"/>
      <c r="AD217" s="145"/>
      <c r="AE217" s="145"/>
      <c r="AF217" s="145"/>
      <c r="AG217" s="145"/>
      <c r="AH217" s="145"/>
      <c r="AI217" s="145"/>
      <c r="AJ217" s="145"/>
      <c r="AK217" s="145"/>
    </row>
    <row r="218" spans="3:37" ht="14.25">
      <c r="C218" s="145"/>
      <c r="D218" s="145"/>
      <c r="I218" s="145"/>
      <c r="J218" s="145"/>
      <c r="K218" s="145"/>
      <c r="L218" s="145"/>
      <c r="M218" s="145"/>
      <c r="N218" s="145"/>
      <c r="O218" s="145"/>
      <c r="P218" s="145"/>
      <c r="Q218" s="145"/>
      <c r="R218" s="145"/>
      <c r="S218" s="145"/>
      <c r="T218" s="145"/>
      <c r="U218" s="145"/>
      <c r="V218" s="145"/>
      <c r="W218" s="145"/>
      <c r="X218" s="145"/>
      <c r="Y218" s="145"/>
      <c r="Z218" s="145"/>
      <c r="AA218" s="145"/>
      <c r="AB218" s="145"/>
      <c r="AC218" s="145"/>
      <c r="AD218" s="145"/>
      <c r="AE218" s="145"/>
      <c r="AF218" s="145"/>
      <c r="AG218" s="145"/>
      <c r="AH218" s="145"/>
      <c r="AI218" s="145"/>
      <c r="AJ218" s="145"/>
      <c r="AK218" s="145"/>
    </row>
    <row r="219" spans="3:37" ht="14.25">
      <c r="C219" s="145"/>
      <c r="D219" s="145"/>
      <c r="I219" s="145"/>
      <c r="J219" s="145"/>
      <c r="K219" s="145"/>
      <c r="L219" s="145"/>
      <c r="M219" s="145"/>
      <c r="N219" s="145"/>
      <c r="O219" s="145"/>
      <c r="P219" s="145"/>
      <c r="Q219" s="145"/>
      <c r="R219" s="145"/>
      <c r="S219" s="145"/>
      <c r="T219" s="145"/>
      <c r="U219" s="145"/>
      <c r="V219" s="145"/>
      <c r="W219" s="145"/>
      <c r="X219" s="145"/>
      <c r="Y219" s="145"/>
      <c r="Z219" s="145"/>
      <c r="AA219" s="145"/>
      <c r="AB219" s="145"/>
      <c r="AC219" s="145"/>
      <c r="AD219" s="145"/>
      <c r="AE219" s="145"/>
      <c r="AF219" s="145"/>
      <c r="AG219" s="145"/>
      <c r="AH219" s="145"/>
      <c r="AI219" s="145"/>
      <c r="AJ219" s="145"/>
      <c r="AK219" s="145"/>
    </row>
    <row r="220" spans="3:37" ht="14.25">
      <c r="C220" s="145"/>
      <c r="D220" s="145"/>
      <c r="I220" s="145"/>
      <c r="J220" s="145"/>
      <c r="K220" s="145"/>
      <c r="L220" s="145"/>
      <c r="M220" s="145"/>
      <c r="N220" s="145"/>
      <c r="O220" s="145"/>
      <c r="P220" s="145"/>
      <c r="Q220" s="145"/>
      <c r="R220" s="145"/>
      <c r="S220" s="145"/>
      <c r="T220" s="145"/>
      <c r="U220" s="145"/>
      <c r="V220" s="145"/>
      <c r="W220" s="145"/>
      <c r="X220" s="145"/>
      <c r="Y220" s="145"/>
      <c r="Z220" s="145"/>
      <c r="AA220" s="145"/>
      <c r="AB220" s="145"/>
      <c r="AC220" s="145"/>
      <c r="AD220" s="145"/>
      <c r="AE220" s="145"/>
      <c r="AF220" s="145"/>
      <c r="AG220" s="145"/>
      <c r="AH220" s="145"/>
      <c r="AI220" s="145"/>
      <c r="AJ220" s="145"/>
      <c r="AK220" s="145"/>
    </row>
    <row r="221" spans="3:37" ht="14.25">
      <c r="C221" s="145"/>
      <c r="D221" s="145"/>
      <c r="I221" s="145"/>
      <c r="J221" s="145"/>
      <c r="K221" s="145"/>
      <c r="L221" s="145"/>
      <c r="M221" s="145"/>
      <c r="N221" s="145"/>
      <c r="O221" s="145"/>
      <c r="P221" s="145"/>
      <c r="Q221" s="145"/>
      <c r="R221" s="145"/>
      <c r="S221" s="145"/>
      <c r="T221" s="145"/>
      <c r="U221" s="145"/>
      <c r="V221" s="145"/>
      <c r="W221" s="145"/>
      <c r="X221" s="145"/>
      <c r="Y221" s="145"/>
      <c r="Z221" s="145"/>
      <c r="AA221" s="145"/>
      <c r="AB221" s="145"/>
      <c r="AC221" s="145"/>
      <c r="AD221" s="145"/>
      <c r="AE221" s="145"/>
      <c r="AF221" s="145"/>
      <c r="AG221" s="145"/>
      <c r="AH221" s="145"/>
      <c r="AI221" s="145"/>
      <c r="AJ221" s="145"/>
      <c r="AK221" s="145"/>
    </row>
    <row r="222" spans="3:37" ht="14.25">
      <c r="C222" s="145"/>
      <c r="D222" s="145"/>
      <c r="I222" s="145"/>
      <c r="J222" s="145"/>
      <c r="K222" s="145"/>
      <c r="L222" s="145"/>
      <c r="M222" s="145"/>
      <c r="N222" s="145"/>
      <c r="O222" s="145"/>
      <c r="P222" s="145"/>
      <c r="Q222" s="145"/>
      <c r="R222" s="145"/>
      <c r="S222" s="145"/>
      <c r="T222" s="145"/>
      <c r="U222" s="145"/>
      <c r="V222" s="145"/>
      <c r="W222" s="145"/>
      <c r="X222" s="145"/>
      <c r="Y222" s="145"/>
      <c r="Z222" s="145"/>
      <c r="AA222" s="145"/>
      <c r="AB222" s="145"/>
      <c r="AC222" s="145"/>
      <c r="AD222" s="145"/>
      <c r="AE222" s="145"/>
      <c r="AF222" s="145"/>
      <c r="AG222" s="145"/>
      <c r="AH222" s="145"/>
      <c r="AI222" s="145"/>
      <c r="AJ222" s="145"/>
      <c r="AK222" s="145"/>
    </row>
    <row r="223" spans="3:37" ht="14.25">
      <c r="C223" s="145"/>
      <c r="D223" s="145"/>
      <c r="I223" s="145"/>
      <c r="J223" s="145"/>
      <c r="K223" s="145"/>
      <c r="L223" s="145"/>
      <c r="M223" s="145"/>
      <c r="N223" s="145"/>
      <c r="O223" s="145"/>
      <c r="P223" s="145"/>
      <c r="Q223" s="145"/>
      <c r="R223" s="145"/>
      <c r="S223" s="145"/>
      <c r="T223" s="145"/>
      <c r="U223" s="145"/>
      <c r="V223" s="145"/>
      <c r="W223" s="145"/>
      <c r="X223" s="145"/>
      <c r="Y223" s="145"/>
      <c r="Z223" s="145"/>
      <c r="AA223" s="145"/>
      <c r="AB223" s="145"/>
      <c r="AC223" s="145"/>
      <c r="AD223" s="145"/>
      <c r="AE223" s="145"/>
      <c r="AF223" s="145"/>
      <c r="AG223" s="145"/>
      <c r="AH223" s="145"/>
      <c r="AI223" s="145"/>
      <c r="AJ223" s="145"/>
      <c r="AK223" s="145"/>
    </row>
    <row r="224" spans="3:37" ht="14.25">
      <c r="C224" s="145"/>
      <c r="D224" s="145"/>
      <c r="I224" s="145"/>
      <c r="J224" s="145"/>
      <c r="K224" s="145"/>
      <c r="L224" s="145"/>
      <c r="M224" s="145"/>
      <c r="N224" s="145"/>
      <c r="O224" s="145"/>
      <c r="P224" s="145"/>
      <c r="Q224" s="145"/>
      <c r="R224" s="145"/>
      <c r="S224" s="145"/>
      <c r="T224" s="145"/>
      <c r="U224" s="145"/>
      <c r="V224" s="145"/>
      <c r="W224" s="145"/>
      <c r="X224" s="145"/>
      <c r="Y224" s="145"/>
      <c r="Z224" s="145"/>
      <c r="AA224" s="145"/>
      <c r="AB224" s="145"/>
      <c r="AC224" s="145"/>
      <c r="AD224" s="145"/>
      <c r="AE224" s="145"/>
      <c r="AF224" s="145"/>
      <c r="AG224" s="145"/>
      <c r="AH224" s="145"/>
      <c r="AI224" s="145"/>
      <c r="AJ224" s="145"/>
      <c r="AK224" s="145"/>
    </row>
    <row r="225" spans="3:37" ht="14.25">
      <c r="C225" s="145"/>
      <c r="D225" s="145"/>
      <c r="I225" s="145"/>
      <c r="J225" s="145"/>
      <c r="K225" s="145"/>
      <c r="L225" s="145"/>
      <c r="M225" s="145"/>
      <c r="N225" s="145"/>
      <c r="O225" s="145"/>
      <c r="P225" s="145"/>
      <c r="Q225" s="145"/>
      <c r="R225" s="145"/>
      <c r="S225" s="145"/>
      <c r="T225" s="145"/>
      <c r="U225" s="145"/>
      <c r="V225" s="145"/>
      <c r="W225" s="145"/>
      <c r="X225" s="145"/>
      <c r="Y225" s="145"/>
      <c r="Z225" s="145"/>
      <c r="AA225" s="145"/>
      <c r="AB225" s="145"/>
      <c r="AC225" s="145"/>
      <c r="AD225" s="145"/>
      <c r="AE225" s="145"/>
      <c r="AF225" s="145"/>
      <c r="AG225" s="145"/>
      <c r="AH225" s="145"/>
      <c r="AI225" s="145"/>
      <c r="AJ225" s="145"/>
      <c r="AK225" s="145"/>
    </row>
    <row r="226" spans="3:37" ht="14.25">
      <c r="C226" s="145"/>
      <c r="D226" s="145"/>
      <c r="I226" s="145"/>
      <c r="J226" s="145"/>
      <c r="K226" s="145"/>
      <c r="L226" s="145"/>
      <c r="M226" s="145"/>
      <c r="N226" s="145"/>
      <c r="O226" s="145"/>
      <c r="P226" s="145"/>
      <c r="Q226" s="145"/>
      <c r="R226" s="145"/>
      <c r="S226" s="145"/>
      <c r="T226" s="145"/>
      <c r="U226" s="145"/>
      <c r="V226" s="145"/>
      <c r="W226" s="145"/>
      <c r="X226" s="145"/>
      <c r="Y226" s="145"/>
      <c r="Z226" s="145"/>
      <c r="AA226" s="145"/>
      <c r="AB226" s="145"/>
      <c r="AC226" s="145"/>
      <c r="AD226" s="145"/>
      <c r="AE226" s="145"/>
      <c r="AF226" s="145"/>
      <c r="AG226" s="145"/>
      <c r="AH226" s="145"/>
      <c r="AI226" s="145"/>
      <c r="AJ226" s="145"/>
      <c r="AK226" s="145"/>
    </row>
    <row r="227" spans="3:37" ht="14.25">
      <c r="C227" s="145"/>
      <c r="D227" s="145"/>
      <c r="I227" s="145"/>
      <c r="J227" s="145"/>
      <c r="K227" s="145"/>
      <c r="L227" s="145"/>
      <c r="M227" s="145"/>
      <c r="N227" s="145"/>
      <c r="O227" s="145"/>
      <c r="P227" s="145"/>
      <c r="Q227" s="145"/>
      <c r="R227" s="145"/>
      <c r="S227" s="145"/>
      <c r="T227" s="145"/>
      <c r="U227" s="145"/>
      <c r="V227" s="145"/>
      <c r="W227" s="145"/>
      <c r="X227" s="145"/>
      <c r="Y227" s="145"/>
      <c r="Z227" s="145"/>
      <c r="AA227" s="145"/>
      <c r="AB227" s="145"/>
      <c r="AC227" s="145"/>
      <c r="AD227" s="145"/>
      <c r="AE227" s="145"/>
      <c r="AF227" s="145"/>
      <c r="AG227" s="145"/>
      <c r="AH227" s="145"/>
      <c r="AI227" s="145"/>
      <c r="AJ227" s="145"/>
      <c r="AK227" s="145"/>
    </row>
    <row r="228" spans="3:37" ht="14.25">
      <c r="C228" s="145"/>
      <c r="D228" s="145"/>
      <c r="I228" s="145"/>
      <c r="J228" s="145"/>
      <c r="K228" s="145"/>
      <c r="L228" s="145"/>
      <c r="M228" s="145"/>
      <c r="N228" s="145"/>
      <c r="O228" s="145"/>
      <c r="P228" s="145"/>
      <c r="Q228" s="145"/>
      <c r="R228" s="145"/>
      <c r="S228" s="145"/>
      <c r="T228" s="145"/>
      <c r="U228" s="145"/>
      <c r="V228" s="145"/>
      <c r="W228" s="145"/>
      <c r="X228" s="145"/>
      <c r="Y228" s="145"/>
      <c r="Z228" s="145"/>
      <c r="AA228" s="145"/>
      <c r="AB228" s="145"/>
      <c r="AC228" s="145"/>
      <c r="AD228" s="145"/>
      <c r="AE228" s="145"/>
      <c r="AF228" s="145"/>
      <c r="AG228" s="145"/>
      <c r="AH228" s="145"/>
      <c r="AI228" s="145"/>
      <c r="AJ228" s="145"/>
      <c r="AK228" s="145"/>
    </row>
    <row r="229" spans="3:37" ht="14.25">
      <c r="C229" s="145"/>
      <c r="D229" s="145"/>
      <c r="I229" s="145"/>
      <c r="J229" s="145"/>
      <c r="K229" s="145"/>
      <c r="L229" s="145"/>
      <c r="M229" s="145"/>
      <c r="N229" s="145"/>
      <c r="O229" s="145"/>
      <c r="P229" s="145"/>
      <c r="Q229" s="145"/>
      <c r="R229" s="145"/>
      <c r="S229" s="145"/>
      <c r="T229" s="145"/>
      <c r="U229" s="145"/>
      <c r="V229" s="145"/>
      <c r="W229" s="145"/>
      <c r="X229" s="145"/>
      <c r="Y229" s="145"/>
      <c r="Z229" s="145"/>
      <c r="AA229" s="145"/>
      <c r="AB229" s="145"/>
      <c r="AC229" s="145"/>
      <c r="AD229" s="145"/>
      <c r="AE229" s="145"/>
      <c r="AF229" s="145"/>
      <c r="AG229" s="145"/>
      <c r="AH229" s="145"/>
      <c r="AI229" s="145"/>
      <c r="AJ229" s="145"/>
      <c r="AK229" s="145"/>
    </row>
  </sheetData>
  <sheetProtection/>
  <mergeCells count="21">
    <mergeCell ref="Q5:Q6"/>
    <mergeCell ref="O5:O6"/>
    <mergeCell ref="D5:D6"/>
    <mergeCell ref="M37:O37"/>
    <mergeCell ref="E5:E6"/>
    <mergeCell ref="G5:G6"/>
    <mergeCell ref="D36:O36"/>
    <mergeCell ref="D37:K37"/>
    <mergeCell ref="C46:O46"/>
    <mergeCell ref="C45:O45"/>
    <mergeCell ref="C43:O43"/>
    <mergeCell ref="D38:O38"/>
    <mergeCell ref="M39:O39"/>
    <mergeCell ref="C42:O42"/>
    <mergeCell ref="C41:O41"/>
    <mergeCell ref="C44:O44"/>
    <mergeCell ref="C2:O2"/>
    <mergeCell ref="I5:I6"/>
    <mergeCell ref="C5:C6"/>
    <mergeCell ref="K5:K6"/>
    <mergeCell ref="M5:M6"/>
  </mergeCells>
  <printOptions horizontalCentered="1" verticalCentered="1"/>
  <pageMargins left="0.7480314960629921" right="0.7480314960629921" top="0.1968503937007874" bottom="0.8" header="0.35433070866141736" footer="0.5118110236220472"/>
  <pageSetup horizontalDpi="600" verticalDpi="600" orientation="landscape" paperSize="9" scale="79" r:id="rId1"/>
  <ignoredErrors>
    <ignoredError sqref="Q13" 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B2:AB231"/>
  <sheetViews>
    <sheetView view="pageBreakPreview" zoomScale="90" zoomScaleNormal="90" zoomScaleSheetLayoutView="90" zoomScalePageLayoutView="0" workbookViewId="0" topLeftCell="A1">
      <pane ySplit="6" topLeftCell="BM7" activePane="bottomLeft" state="frozen"/>
      <selection pane="topLeft" activeCell="B3" sqref="B3:B4"/>
      <selection pane="bottomLeft" activeCell="J43" sqref="J43"/>
    </sheetView>
  </sheetViews>
  <sheetFormatPr defaultColWidth="20.8515625" defaultRowHeight="12.75"/>
  <cols>
    <col min="1" max="1" width="3.57421875" style="133" customWidth="1"/>
    <col min="2" max="2" width="6.00390625" style="133" customWidth="1"/>
    <col min="3" max="3" width="22.140625" style="178" customWidth="1"/>
    <col min="4" max="4" width="10.00390625" style="178" hidden="1" customWidth="1"/>
    <col min="5" max="5" width="1.57421875" style="178" customWidth="1"/>
    <col min="6" max="6" width="20.7109375" style="1" bestFit="1" customWidth="1"/>
    <col min="7" max="7" width="3.140625" style="4" customWidth="1"/>
    <col min="8" max="8" width="11.140625" style="133" customWidth="1"/>
    <col min="9" max="9" width="8.8515625" style="133" customWidth="1"/>
    <col min="10" max="10" width="33.57421875" style="133" bestFit="1" customWidth="1"/>
    <col min="11" max="11" width="10.421875" style="133" customWidth="1"/>
    <col min="12" max="16384" width="20.8515625" style="133" customWidth="1"/>
  </cols>
  <sheetData>
    <row r="2" spans="2:7" s="436" customFormat="1" ht="14.25" customHeight="1">
      <c r="B2" s="402">
        <v>12</v>
      </c>
      <c r="C2" s="668" t="s">
        <v>31</v>
      </c>
      <c r="D2" s="668"/>
      <c r="E2" s="668"/>
      <c r="F2" s="668"/>
      <c r="G2" s="415"/>
    </row>
    <row r="3" spans="2:7" ht="14.25" customHeight="1">
      <c r="B3" s="402"/>
      <c r="C3" s="415"/>
      <c r="D3" s="415"/>
      <c r="E3" s="415"/>
      <c r="F3" s="415"/>
      <c r="G3" s="415"/>
    </row>
    <row r="4" spans="2:10" ht="14.25" customHeight="1">
      <c r="B4" s="402"/>
      <c r="C4" s="403"/>
      <c r="D4" s="403"/>
      <c r="E4" s="403"/>
      <c r="F4" s="403"/>
      <c r="G4" s="403"/>
      <c r="J4" s="449"/>
    </row>
    <row r="5" spans="3:10" s="134" customFormat="1" ht="18" customHeight="1">
      <c r="C5" s="670"/>
      <c r="D5" s="655" t="s">
        <v>55</v>
      </c>
      <c r="E5" s="394"/>
      <c r="F5" s="669" t="s">
        <v>31</v>
      </c>
      <c r="G5" s="398"/>
      <c r="H5" s="669" t="s">
        <v>56</v>
      </c>
      <c r="J5" s="449"/>
    </row>
    <row r="6" spans="3:10" s="134" customFormat="1" ht="21.75" customHeight="1">
      <c r="C6" s="670"/>
      <c r="D6" s="655"/>
      <c r="E6" s="394"/>
      <c r="F6" s="669"/>
      <c r="G6" s="398"/>
      <c r="H6" s="669"/>
      <c r="J6" s="63"/>
    </row>
    <row r="7" spans="3:8" s="134" customFormat="1" ht="15" customHeight="1">
      <c r="C7" s="400" t="s">
        <v>57</v>
      </c>
      <c r="D7" s="135"/>
      <c r="E7" s="135"/>
      <c r="H7" s="136"/>
    </row>
    <row r="8" spans="3:8" s="140" customFormat="1" ht="15" customHeight="1">
      <c r="C8" s="137" t="str">
        <f>"към 01.01."&amp;Баланс!G6</f>
        <v>към 01.01.2010 г.</v>
      </c>
      <c r="D8" s="404"/>
      <c r="E8" s="437"/>
      <c r="F8" s="405">
        <v>5516</v>
      </c>
      <c r="G8" s="439"/>
      <c r="H8" s="406">
        <f>SUM(F8:F8)</f>
        <v>5516</v>
      </c>
    </row>
    <row r="9" spans="3:8" s="143" customFormat="1" ht="15" customHeight="1" hidden="1">
      <c r="C9" s="141" t="s">
        <v>58</v>
      </c>
      <c r="D9" s="142"/>
      <c r="E9" s="142"/>
      <c r="F9" s="407">
        <v>0</v>
      </c>
      <c r="G9" s="407"/>
      <c r="H9" s="409">
        <f>SUM(F9:F9)</f>
        <v>0</v>
      </c>
    </row>
    <row r="10" spans="3:8" s="143" customFormat="1" ht="15" customHeight="1" hidden="1">
      <c r="C10" s="141" t="s">
        <v>59</v>
      </c>
      <c r="D10" s="142"/>
      <c r="E10" s="142"/>
      <c r="F10" s="410">
        <v>0</v>
      </c>
      <c r="G10" s="410"/>
      <c r="H10" s="409">
        <f>SUM(F10:F10)</f>
        <v>0</v>
      </c>
    </row>
    <row r="11" spans="3:8" s="143" customFormat="1" ht="15" customHeight="1" hidden="1">
      <c r="C11" s="141" t="s">
        <v>387</v>
      </c>
      <c r="D11" s="142"/>
      <c r="E11" s="142"/>
      <c r="F11" s="411">
        <v>0</v>
      </c>
      <c r="G11" s="411"/>
      <c r="H11" s="409">
        <f>SUM(F11:F11)</f>
        <v>0</v>
      </c>
    </row>
    <row r="12" spans="3:8" s="143" customFormat="1" ht="15" customHeight="1">
      <c r="C12" s="141" t="s">
        <v>457</v>
      </c>
      <c r="D12" s="142"/>
      <c r="E12" s="142"/>
      <c r="F12" s="411">
        <v>500</v>
      </c>
      <c r="G12" s="411"/>
      <c r="H12" s="409">
        <f>SUM(F12:F12)</f>
        <v>500</v>
      </c>
    </row>
    <row r="13" spans="3:8" s="143" customFormat="1" ht="15" customHeight="1">
      <c r="C13" s="137" t="str">
        <f>"към 31.12."&amp;Баланс!G6</f>
        <v>към 31.12.2010 г.</v>
      </c>
      <c r="D13" s="144">
        <v>0</v>
      </c>
      <c r="E13" s="438"/>
      <c r="F13" s="406">
        <f>SUM(F8:F12)</f>
        <v>6016</v>
      </c>
      <c r="G13" s="440"/>
      <c r="H13" s="406">
        <f>SUM(D13:F13)</f>
        <v>6016</v>
      </c>
    </row>
    <row r="14" spans="3:8" ht="15" customHeight="1" hidden="1">
      <c r="C14" s="141" t="s">
        <v>58</v>
      </c>
      <c r="D14" s="142"/>
      <c r="E14" s="142"/>
      <c r="F14" s="409">
        <v>0</v>
      </c>
      <c r="G14" s="409"/>
      <c r="H14" s="409">
        <f>SUM(F14:F14)</f>
        <v>0</v>
      </c>
    </row>
    <row r="15" spans="3:8" ht="15" customHeight="1" hidden="1">
      <c r="C15" s="141" t="s">
        <v>59</v>
      </c>
      <c r="D15" s="142"/>
      <c r="E15" s="142"/>
      <c r="F15" s="409">
        <v>0</v>
      </c>
      <c r="G15" s="409"/>
      <c r="H15" s="409">
        <f>SUM(F15:F15)</f>
        <v>0</v>
      </c>
    </row>
    <row r="16" spans="3:8" ht="15" customHeight="1" hidden="1">
      <c r="C16" s="141" t="s">
        <v>387</v>
      </c>
      <c r="D16" s="142"/>
      <c r="E16" s="142"/>
      <c r="F16" s="409">
        <v>0</v>
      </c>
      <c r="G16" s="409"/>
      <c r="H16" s="409">
        <f>SUM(F16:F16)</f>
        <v>0</v>
      </c>
    </row>
    <row r="17" spans="3:8" ht="15" customHeight="1" hidden="1">
      <c r="C17" s="141" t="s">
        <v>457</v>
      </c>
      <c r="D17" s="142"/>
      <c r="E17" s="142"/>
      <c r="F17" s="409">
        <v>0</v>
      </c>
      <c r="G17" s="409"/>
      <c r="H17" s="409">
        <f>SUM(F17:F17)</f>
        <v>0</v>
      </c>
    </row>
    <row r="18" spans="3:8" ht="15" customHeight="1">
      <c r="C18" s="137" t="str">
        <f>"към 31.12."&amp;Баланс!E6</f>
        <v>към 31.12.2011 г.</v>
      </c>
      <c r="D18" s="139">
        <v>0</v>
      </c>
      <c r="E18" s="401"/>
      <c r="F18" s="406">
        <f>SUM(F13:F17)</f>
        <v>6016</v>
      </c>
      <c r="G18" s="413"/>
      <c r="H18" s="406">
        <f>SUM(D18:F18)</f>
        <v>6016</v>
      </c>
    </row>
    <row r="19" spans="3:8" ht="15" customHeight="1">
      <c r="C19" s="137"/>
      <c r="D19" s="401"/>
      <c r="E19" s="401"/>
      <c r="F19" s="413"/>
      <c r="G19" s="413"/>
      <c r="H19" s="413"/>
    </row>
    <row r="20" spans="3:8" ht="15" customHeight="1" hidden="1">
      <c r="C20" s="400" t="s">
        <v>60</v>
      </c>
      <c r="D20" s="135"/>
      <c r="E20" s="135"/>
      <c r="F20" s="407"/>
      <c r="G20" s="407"/>
      <c r="H20" s="410"/>
    </row>
    <row r="21" spans="3:8" ht="14.25" hidden="1">
      <c r="C21" s="137" t="str">
        <f>C8</f>
        <v>към 01.01.2010 г.</v>
      </c>
      <c r="D21" s="138"/>
      <c r="E21" s="137"/>
      <c r="F21" s="414">
        <v>0</v>
      </c>
      <c r="G21" s="407"/>
      <c r="H21" s="406">
        <f>SUM(D21:F21)</f>
        <v>0</v>
      </c>
    </row>
    <row r="22" spans="3:9" ht="15" customHeight="1" hidden="1">
      <c r="C22" s="141" t="s">
        <v>58</v>
      </c>
      <c r="D22" s="141"/>
      <c r="E22" s="141"/>
      <c r="F22" s="407">
        <v>0</v>
      </c>
      <c r="G22" s="407"/>
      <c r="H22" s="409">
        <f aca="true" t="shared" si="0" ref="H22:H28">SUM(F22:F22)</f>
        <v>0</v>
      </c>
      <c r="I22" s="298"/>
    </row>
    <row r="23" spans="3:9" ht="15" customHeight="1" hidden="1">
      <c r="C23" s="141" t="s">
        <v>59</v>
      </c>
      <c r="D23" s="141"/>
      <c r="E23" s="141"/>
      <c r="F23" s="410">
        <v>0</v>
      </c>
      <c r="G23" s="410"/>
      <c r="H23" s="409">
        <f t="shared" si="0"/>
        <v>0</v>
      </c>
      <c r="I23" s="308"/>
    </row>
    <row r="24" spans="3:9" ht="14.25" hidden="1">
      <c r="C24" s="141" t="s">
        <v>387</v>
      </c>
      <c r="D24" s="141"/>
      <c r="E24" s="141"/>
      <c r="F24" s="407">
        <v>0</v>
      </c>
      <c r="G24" s="407"/>
      <c r="H24" s="409">
        <f t="shared" si="0"/>
        <v>0</v>
      </c>
      <c r="I24" s="298"/>
    </row>
    <row r="25" spans="3:8" ht="15" customHeight="1" hidden="1">
      <c r="C25" s="137" t="str">
        <f>C13</f>
        <v>към 31.12.2010 г.</v>
      </c>
      <c r="D25" s="139">
        <v>0</v>
      </c>
      <c r="E25" s="401"/>
      <c r="F25" s="406">
        <f>SUM(F21:F24)</f>
        <v>0</v>
      </c>
      <c r="G25" s="413"/>
      <c r="H25" s="406">
        <f>SUM(D25:F25)</f>
        <v>0</v>
      </c>
    </row>
    <row r="26" spans="3:8" ht="15" customHeight="1" hidden="1">
      <c r="C26" s="141" t="s">
        <v>58</v>
      </c>
      <c r="D26" s="141"/>
      <c r="E26" s="141"/>
      <c r="F26" s="410">
        <v>0</v>
      </c>
      <c r="G26" s="410"/>
      <c r="H26" s="409">
        <f t="shared" si="0"/>
        <v>0</v>
      </c>
    </row>
    <row r="27" spans="3:8" ht="15" customHeight="1" hidden="1">
      <c r="C27" s="141" t="s">
        <v>59</v>
      </c>
      <c r="D27" s="141"/>
      <c r="E27" s="141"/>
      <c r="F27" s="407">
        <v>0</v>
      </c>
      <c r="G27" s="407"/>
      <c r="H27" s="409">
        <f t="shared" si="0"/>
        <v>0</v>
      </c>
    </row>
    <row r="28" spans="3:8" ht="15" customHeight="1" hidden="1">
      <c r="C28" s="141" t="s">
        <v>387</v>
      </c>
      <c r="D28" s="141"/>
      <c r="E28" s="141"/>
      <c r="F28" s="407">
        <v>0</v>
      </c>
      <c r="G28" s="407"/>
      <c r="H28" s="409">
        <f t="shared" si="0"/>
        <v>0</v>
      </c>
    </row>
    <row r="29" spans="3:8" s="146" customFormat="1" ht="15" customHeight="1" hidden="1">
      <c r="C29" s="137" t="str">
        <f>C18</f>
        <v>към 31.12.2011 г.</v>
      </c>
      <c r="D29" s="139">
        <v>0</v>
      </c>
      <c r="E29" s="401"/>
      <c r="F29" s="406">
        <f>SUM(F25:F28)</f>
        <v>0</v>
      </c>
      <c r="G29" s="413"/>
      <c r="H29" s="406">
        <f>SUM(D29:F29)</f>
        <v>0</v>
      </c>
    </row>
    <row r="30" spans="3:8" s="146" customFormat="1" ht="15" customHeight="1">
      <c r="C30" s="137"/>
      <c r="D30" s="401"/>
      <c r="E30" s="401"/>
      <c r="F30" s="413"/>
      <c r="G30" s="413"/>
      <c r="H30" s="413"/>
    </row>
    <row r="31" spans="3:8" ht="15" customHeight="1">
      <c r="C31" s="400" t="s">
        <v>61</v>
      </c>
      <c r="D31" s="147"/>
      <c r="E31" s="147"/>
      <c r="F31" s="407"/>
      <c r="G31" s="407"/>
      <c r="H31" s="413"/>
    </row>
    <row r="32" spans="3:11" ht="14.25">
      <c r="C32" s="443" t="str">
        <f>C21</f>
        <v>към 01.01.2010 г.</v>
      </c>
      <c r="D32" s="139"/>
      <c r="E32" s="401"/>
      <c r="F32" s="412">
        <f>F8-F21</f>
        <v>5516</v>
      </c>
      <c r="G32" s="413"/>
      <c r="H32" s="406">
        <f>SUM(D32:F32)</f>
        <v>5516</v>
      </c>
      <c r="J32" s="529"/>
      <c r="K32" s="530"/>
    </row>
    <row r="33" spans="3:11" ht="14.25">
      <c r="C33" s="443" t="str">
        <f>C25</f>
        <v>към 31.12.2010 г.</v>
      </c>
      <c r="D33" s="139">
        <v>0</v>
      </c>
      <c r="E33" s="401"/>
      <c r="F33" s="412">
        <f>F13-F25</f>
        <v>6016</v>
      </c>
      <c r="G33" s="413"/>
      <c r="H33" s="406">
        <f>SUM(D33:F33)</f>
        <v>6016</v>
      </c>
      <c r="I33" s="247"/>
      <c r="J33" s="527"/>
      <c r="K33" s="528"/>
    </row>
    <row r="34" spans="3:11" ht="14.25">
      <c r="C34" s="443" t="str">
        <f>C29</f>
        <v>към 31.12.2011 г.</v>
      </c>
      <c r="D34" s="139">
        <v>0</v>
      </c>
      <c r="E34" s="401"/>
      <c r="F34" s="412">
        <f>F18-F29</f>
        <v>6016</v>
      </c>
      <c r="G34" s="413"/>
      <c r="H34" s="406">
        <f>SUM(D34:F34)</f>
        <v>6016</v>
      </c>
      <c r="I34" s="247"/>
      <c r="J34" s="527"/>
      <c r="K34" s="528"/>
    </row>
    <row r="35" spans="3:8" ht="14.25">
      <c r="C35" s="148"/>
      <c r="D35" s="148"/>
      <c r="E35" s="148"/>
      <c r="H35" s="150"/>
    </row>
    <row r="36" spans="3:8" ht="14.25">
      <c r="C36" s="148"/>
      <c r="D36" s="148"/>
      <c r="E36" s="148"/>
      <c r="H36" s="150"/>
    </row>
    <row r="37" spans="3:8" ht="14.25">
      <c r="C37" s="148"/>
      <c r="D37" s="148"/>
      <c r="E37" s="148"/>
      <c r="H37" s="150"/>
    </row>
    <row r="38" spans="3:7" ht="15" customHeight="1">
      <c r="C38" s="151"/>
      <c r="D38" s="653" t="s">
        <v>366</v>
      </c>
      <c r="E38" s="653"/>
      <c r="F38" s="653"/>
      <c r="G38" s="441"/>
    </row>
    <row r="39" spans="3:7" s="146" customFormat="1" ht="15">
      <c r="C39" s="151"/>
      <c r="D39" s="704"/>
      <c r="E39" s="704"/>
      <c r="F39" s="704"/>
      <c r="G39" s="397"/>
    </row>
    <row r="40" spans="3:28" ht="15">
      <c r="C40" s="151"/>
      <c r="D40" s="653" t="s">
        <v>366</v>
      </c>
      <c r="E40" s="653"/>
      <c r="F40" s="653"/>
      <c r="G40" s="441"/>
      <c r="H40" s="145"/>
      <c r="I40" s="145"/>
      <c r="J40" s="145"/>
      <c r="K40" s="145"/>
      <c r="L40" s="145"/>
      <c r="M40" s="145"/>
      <c r="N40" s="145"/>
      <c r="O40" s="145"/>
      <c r="P40" s="145"/>
      <c r="Q40" s="145"/>
      <c r="R40" s="145"/>
      <c r="S40" s="145"/>
      <c r="T40" s="145"/>
      <c r="U40" s="145"/>
      <c r="V40" s="145"/>
      <c r="W40" s="145"/>
      <c r="X40" s="145"/>
      <c r="Y40" s="145"/>
      <c r="Z40" s="145"/>
      <c r="AA40" s="145"/>
      <c r="AB40" s="145"/>
    </row>
    <row r="41" spans="3:28" ht="15">
      <c r="C41" s="151"/>
      <c r="D41" s="152"/>
      <c r="E41" s="152"/>
      <c r="F41" s="123"/>
      <c r="G41" s="442"/>
      <c r="H41" s="145"/>
      <c r="I41" s="145"/>
      <c r="J41" s="145"/>
      <c r="K41" s="145"/>
      <c r="L41" s="145"/>
      <c r="M41" s="145"/>
      <c r="N41" s="145"/>
      <c r="O41" s="145"/>
      <c r="P41" s="145"/>
      <c r="Q41" s="145"/>
      <c r="R41" s="145"/>
      <c r="S41" s="145"/>
      <c r="T41" s="145"/>
      <c r="U41" s="145"/>
      <c r="V41" s="145"/>
      <c r="W41" s="145"/>
      <c r="X41" s="145"/>
      <c r="Y41" s="145"/>
      <c r="Z41" s="145"/>
      <c r="AA41" s="145"/>
      <c r="AB41" s="145"/>
    </row>
    <row r="42" spans="3:28" ht="14.25">
      <c r="C42" s="151"/>
      <c r="D42" s="151"/>
      <c r="E42" s="151"/>
      <c r="H42" s="156"/>
      <c r="I42" s="145"/>
      <c r="J42" s="145"/>
      <c r="K42" s="145"/>
      <c r="L42" s="145"/>
      <c r="M42" s="145"/>
      <c r="N42" s="145"/>
      <c r="O42" s="145"/>
      <c r="P42" s="145"/>
      <c r="Q42" s="145"/>
      <c r="R42" s="145"/>
      <c r="S42" s="145"/>
      <c r="T42" s="145"/>
      <c r="U42" s="145"/>
      <c r="V42" s="145"/>
      <c r="W42" s="145"/>
      <c r="X42" s="145"/>
      <c r="Y42" s="145"/>
      <c r="Z42" s="145"/>
      <c r="AA42" s="145"/>
      <c r="AB42" s="145"/>
    </row>
    <row r="43" spans="3:28" ht="15">
      <c r="C43" s="652" t="s">
        <v>366</v>
      </c>
      <c r="D43" s="652"/>
      <c r="E43" s="652"/>
      <c r="F43" s="652"/>
      <c r="G43" s="396"/>
      <c r="H43" s="145"/>
      <c r="I43" s="145"/>
      <c r="J43" s="145"/>
      <c r="K43" s="145"/>
      <c r="L43" s="145"/>
      <c r="M43" s="145"/>
      <c r="N43" s="145"/>
      <c r="O43" s="145"/>
      <c r="P43" s="145"/>
      <c r="Q43" s="145"/>
      <c r="R43" s="145"/>
      <c r="S43" s="145"/>
      <c r="T43" s="145"/>
      <c r="U43" s="145"/>
      <c r="V43" s="145"/>
      <c r="W43" s="145"/>
      <c r="X43" s="145"/>
      <c r="Y43" s="145"/>
      <c r="Z43" s="145"/>
      <c r="AA43" s="145"/>
      <c r="AB43" s="145"/>
    </row>
    <row r="44" spans="3:28" ht="15">
      <c r="C44" s="652" t="s">
        <v>366</v>
      </c>
      <c r="D44" s="652"/>
      <c r="E44" s="652"/>
      <c r="F44" s="652"/>
      <c r="G44" s="396"/>
      <c r="H44" s="145"/>
      <c r="I44" s="145"/>
      <c r="J44" s="145"/>
      <c r="K44" s="145"/>
      <c r="L44" s="145"/>
      <c r="M44" s="145"/>
      <c r="N44" s="145"/>
      <c r="O44" s="145"/>
      <c r="P44" s="145"/>
      <c r="Q44" s="145"/>
      <c r="R44" s="145"/>
      <c r="S44" s="145"/>
      <c r="T44" s="145"/>
      <c r="U44" s="145"/>
      <c r="V44" s="145"/>
      <c r="W44" s="145"/>
      <c r="X44" s="145"/>
      <c r="Y44" s="145"/>
      <c r="Z44" s="145"/>
      <c r="AA44" s="145"/>
      <c r="AB44" s="145"/>
    </row>
    <row r="45" spans="3:28" ht="13.5" customHeight="1">
      <c r="C45" s="671" t="s">
        <v>366</v>
      </c>
      <c r="D45" s="671"/>
      <c r="E45" s="671"/>
      <c r="F45" s="671"/>
      <c r="G45" s="395"/>
      <c r="H45" s="145"/>
      <c r="I45" s="145"/>
      <c r="J45" s="145"/>
      <c r="K45" s="145"/>
      <c r="L45" s="145"/>
      <c r="M45" s="145"/>
      <c r="N45" s="145"/>
      <c r="O45" s="145"/>
      <c r="P45" s="145"/>
      <c r="Q45" s="145"/>
      <c r="R45" s="145"/>
      <c r="S45" s="145"/>
      <c r="T45" s="145"/>
      <c r="U45" s="145"/>
      <c r="V45" s="145"/>
      <c r="W45" s="145"/>
      <c r="X45" s="145"/>
      <c r="Y45" s="145"/>
      <c r="Z45" s="145"/>
      <c r="AA45" s="145"/>
      <c r="AB45" s="145"/>
    </row>
    <row r="46" spans="3:28" ht="15">
      <c r="C46" s="652" t="s">
        <v>366</v>
      </c>
      <c r="D46" s="652"/>
      <c r="E46" s="652"/>
      <c r="F46" s="652"/>
      <c r="G46" s="396"/>
      <c r="H46" s="145"/>
      <c r="I46" s="145"/>
      <c r="J46" s="145"/>
      <c r="K46" s="145"/>
      <c r="L46" s="145"/>
      <c r="M46" s="145"/>
      <c r="N46" s="145"/>
      <c r="O46" s="145"/>
      <c r="P46" s="145"/>
      <c r="Q46" s="145"/>
      <c r="R46" s="145"/>
      <c r="S46" s="145"/>
      <c r="T46" s="145"/>
      <c r="U46" s="145"/>
      <c r="V46" s="145"/>
      <c r="W46" s="145"/>
      <c r="X46" s="145"/>
      <c r="Y46" s="145"/>
      <c r="Z46" s="145"/>
      <c r="AA46" s="145"/>
      <c r="AB46" s="145"/>
    </row>
    <row r="47" spans="3:28" ht="15">
      <c r="C47" s="652" t="s">
        <v>366</v>
      </c>
      <c r="D47" s="652"/>
      <c r="E47" s="652"/>
      <c r="F47" s="652"/>
      <c r="G47" s="396"/>
      <c r="H47" s="145"/>
      <c r="I47" s="145"/>
      <c r="J47" s="145"/>
      <c r="K47" s="145"/>
      <c r="L47" s="145"/>
      <c r="M47" s="145"/>
      <c r="N47" s="145"/>
      <c r="O47" s="145"/>
      <c r="P47" s="145"/>
      <c r="Q47" s="145"/>
      <c r="R47" s="145"/>
      <c r="S47" s="145"/>
      <c r="T47" s="145"/>
      <c r="U47" s="145"/>
      <c r="V47" s="145"/>
      <c r="W47" s="145"/>
      <c r="X47" s="145"/>
      <c r="Y47" s="145"/>
      <c r="Z47" s="145"/>
      <c r="AA47" s="145"/>
      <c r="AB47" s="145"/>
    </row>
    <row r="48" spans="3:28" ht="15">
      <c r="C48" s="671" t="s">
        <v>366</v>
      </c>
      <c r="D48" s="671"/>
      <c r="E48" s="671"/>
      <c r="F48" s="671"/>
      <c r="G48" s="395"/>
      <c r="H48" s="145"/>
      <c r="I48" s="145"/>
      <c r="J48" s="145"/>
      <c r="K48" s="145"/>
      <c r="L48" s="145"/>
      <c r="M48" s="145"/>
      <c r="N48" s="145"/>
      <c r="O48" s="145"/>
      <c r="P48" s="145"/>
      <c r="Q48" s="145"/>
      <c r="R48" s="145"/>
      <c r="S48" s="145"/>
      <c r="T48" s="145"/>
      <c r="U48" s="145"/>
      <c r="V48" s="145"/>
      <c r="W48" s="145"/>
      <c r="X48" s="145"/>
      <c r="Y48" s="145"/>
      <c r="Z48" s="145"/>
      <c r="AA48" s="145"/>
      <c r="AB48" s="145"/>
    </row>
    <row r="49" spans="3:28" ht="14.25">
      <c r="C49" s="157"/>
      <c r="D49" s="157"/>
      <c r="E49" s="157"/>
      <c r="H49" s="156"/>
      <c r="I49" s="145"/>
      <c r="J49" s="145"/>
      <c r="K49" s="145"/>
      <c r="L49" s="145"/>
      <c r="M49" s="145"/>
      <c r="N49" s="145"/>
      <c r="O49" s="145"/>
      <c r="P49" s="145"/>
      <c r="Q49" s="145"/>
      <c r="R49" s="145"/>
      <c r="S49" s="145"/>
      <c r="T49" s="145"/>
      <c r="U49" s="145"/>
      <c r="V49" s="145"/>
      <c r="W49" s="145"/>
      <c r="X49" s="145"/>
      <c r="Y49" s="145"/>
      <c r="Z49" s="145"/>
      <c r="AA49" s="145"/>
      <c r="AB49" s="145"/>
    </row>
    <row r="50" spans="3:28" s="158" customFormat="1" ht="14.25">
      <c r="C50" s="157"/>
      <c r="D50" s="157"/>
      <c r="E50" s="157"/>
      <c r="H50" s="156"/>
      <c r="I50" s="159"/>
      <c r="J50" s="159"/>
      <c r="K50" s="159"/>
      <c r="L50" s="159"/>
      <c r="M50" s="159"/>
      <c r="N50" s="159"/>
      <c r="O50" s="159"/>
      <c r="P50" s="159"/>
      <c r="Q50" s="159"/>
      <c r="R50" s="159"/>
      <c r="S50" s="159"/>
      <c r="T50" s="159"/>
      <c r="U50" s="159"/>
      <c r="V50" s="159"/>
      <c r="W50" s="159"/>
      <c r="X50" s="159"/>
      <c r="Y50" s="159"/>
      <c r="Z50" s="159"/>
      <c r="AA50" s="159"/>
      <c r="AB50" s="159"/>
    </row>
    <row r="51" spans="3:28" s="158" customFormat="1" ht="14.25">
      <c r="C51" s="157"/>
      <c r="D51" s="157"/>
      <c r="E51" s="157"/>
      <c r="H51" s="156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</row>
    <row r="52" spans="3:28" s="158" customFormat="1" ht="14.25">
      <c r="C52" s="157"/>
      <c r="D52" s="157"/>
      <c r="E52" s="157"/>
      <c r="H52" s="156"/>
      <c r="I52" s="159"/>
      <c r="J52" s="159"/>
      <c r="K52" s="159"/>
      <c r="L52" s="159"/>
      <c r="M52" s="159"/>
      <c r="N52" s="159"/>
      <c r="O52" s="159"/>
      <c r="P52" s="159"/>
      <c r="Q52" s="159"/>
      <c r="R52" s="159"/>
      <c r="S52" s="159"/>
      <c r="T52" s="159"/>
      <c r="U52" s="159"/>
      <c r="V52" s="159"/>
      <c r="W52" s="159"/>
      <c r="X52" s="159"/>
      <c r="Y52" s="159"/>
      <c r="Z52" s="159"/>
      <c r="AA52" s="159"/>
      <c r="AB52" s="159"/>
    </row>
    <row r="53" spans="3:28" s="158" customFormat="1" ht="15" customHeight="1">
      <c r="C53" s="157"/>
      <c r="D53" s="157"/>
      <c r="E53" s="157"/>
      <c r="H53" s="156"/>
      <c r="I53" s="159"/>
      <c r="J53" s="159"/>
      <c r="K53" s="159"/>
      <c r="L53" s="159"/>
      <c r="M53" s="159"/>
      <c r="N53" s="159"/>
      <c r="O53" s="159"/>
      <c r="P53" s="159"/>
      <c r="Q53" s="159"/>
      <c r="R53" s="159"/>
      <c r="S53" s="159"/>
      <c r="T53" s="159"/>
      <c r="U53" s="159"/>
      <c r="V53" s="159"/>
      <c r="W53" s="159"/>
      <c r="X53" s="159"/>
      <c r="Y53" s="159"/>
      <c r="Z53" s="159"/>
      <c r="AA53" s="159"/>
      <c r="AB53" s="159"/>
    </row>
    <row r="54" spans="3:28" s="158" customFormat="1" ht="15.75" customHeight="1">
      <c r="C54" s="157"/>
      <c r="D54" s="157"/>
      <c r="E54" s="157"/>
      <c r="H54" s="156"/>
      <c r="I54" s="159"/>
      <c r="J54" s="159"/>
      <c r="K54" s="159"/>
      <c r="L54" s="159"/>
      <c r="M54" s="159"/>
      <c r="N54" s="159"/>
      <c r="O54" s="159"/>
      <c r="P54" s="159"/>
      <c r="Q54" s="159"/>
      <c r="R54" s="159"/>
      <c r="S54" s="159"/>
      <c r="T54" s="159"/>
      <c r="U54" s="159"/>
      <c r="V54" s="159"/>
      <c r="W54" s="159"/>
      <c r="X54" s="159"/>
      <c r="Y54" s="159"/>
      <c r="Z54" s="159"/>
      <c r="AA54" s="159"/>
      <c r="AB54" s="159"/>
    </row>
    <row r="55" spans="3:28" s="158" customFormat="1" ht="14.25" customHeight="1">
      <c r="C55" s="157"/>
      <c r="D55" s="157"/>
      <c r="E55" s="157"/>
      <c r="H55" s="160"/>
      <c r="I55" s="159"/>
      <c r="J55" s="159"/>
      <c r="K55" s="159"/>
      <c r="L55" s="159"/>
      <c r="M55" s="159"/>
      <c r="N55" s="159"/>
      <c r="O55" s="159"/>
      <c r="P55" s="159"/>
      <c r="Q55" s="159"/>
      <c r="R55" s="159"/>
      <c r="S55" s="159"/>
      <c r="T55" s="159"/>
      <c r="U55" s="159"/>
      <c r="V55" s="159"/>
      <c r="W55" s="159"/>
      <c r="X55" s="159"/>
      <c r="Y55" s="159"/>
      <c r="Z55" s="159"/>
      <c r="AA55" s="159"/>
      <c r="AB55" s="159"/>
    </row>
    <row r="56" spans="3:28" s="149" customFormat="1" ht="15">
      <c r="C56" s="161"/>
      <c r="D56" s="161"/>
      <c r="E56" s="161"/>
      <c r="H56" s="155"/>
      <c r="I56" s="162"/>
      <c r="J56" s="162"/>
      <c r="K56" s="162"/>
      <c r="L56" s="162"/>
      <c r="M56" s="162"/>
      <c r="N56" s="162"/>
      <c r="O56" s="162"/>
      <c r="P56" s="162"/>
      <c r="Q56" s="162"/>
      <c r="R56" s="162"/>
      <c r="S56" s="162"/>
      <c r="T56" s="162"/>
      <c r="U56" s="162"/>
      <c r="V56" s="162"/>
      <c r="W56" s="162"/>
      <c r="X56" s="162"/>
      <c r="Y56" s="162"/>
      <c r="Z56" s="162"/>
      <c r="AA56" s="162"/>
      <c r="AB56" s="162"/>
    </row>
    <row r="57" spans="3:28" ht="15">
      <c r="C57" s="161"/>
      <c r="D57" s="161"/>
      <c r="E57" s="161"/>
      <c r="H57" s="163"/>
      <c r="I57" s="145"/>
      <c r="J57" s="145"/>
      <c r="K57" s="145"/>
      <c r="L57" s="145"/>
      <c r="M57" s="145"/>
      <c r="N57" s="145"/>
      <c r="O57" s="145"/>
      <c r="P57" s="145"/>
      <c r="Q57" s="145"/>
      <c r="R57" s="145"/>
      <c r="S57" s="145"/>
      <c r="T57" s="145"/>
      <c r="U57" s="145"/>
      <c r="V57" s="145"/>
      <c r="W57" s="145"/>
      <c r="X57" s="145"/>
      <c r="Y57" s="145"/>
      <c r="Z57" s="145"/>
      <c r="AA57" s="145"/>
      <c r="AB57" s="145"/>
    </row>
    <row r="58" spans="3:28" ht="14.25">
      <c r="C58" s="151"/>
      <c r="D58" s="151"/>
      <c r="E58" s="151"/>
      <c r="H58" s="156"/>
      <c r="I58" s="145"/>
      <c r="J58" s="145"/>
      <c r="K58" s="145"/>
      <c r="L58" s="145"/>
      <c r="M58" s="145"/>
      <c r="N58" s="145"/>
      <c r="O58" s="145"/>
      <c r="P58" s="145"/>
      <c r="Q58" s="145"/>
      <c r="R58" s="145"/>
      <c r="S58" s="145"/>
      <c r="T58" s="145"/>
      <c r="U58" s="145"/>
      <c r="V58" s="145"/>
      <c r="W58" s="145"/>
      <c r="X58" s="145"/>
      <c r="Y58" s="145"/>
      <c r="Z58" s="145"/>
      <c r="AA58" s="145"/>
      <c r="AB58" s="145"/>
    </row>
    <row r="59" spans="3:28" ht="14.25">
      <c r="C59" s="151"/>
      <c r="D59" s="151"/>
      <c r="E59" s="151"/>
      <c r="H59" s="156"/>
      <c r="I59" s="145"/>
      <c r="J59" s="145"/>
      <c r="K59" s="145"/>
      <c r="L59" s="145"/>
      <c r="M59" s="145"/>
      <c r="N59" s="145"/>
      <c r="O59" s="145"/>
      <c r="P59" s="145"/>
      <c r="Q59" s="145"/>
      <c r="R59" s="145"/>
      <c r="S59" s="145"/>
      <c r="T59" s="145"/>
      <c r="U59" s="145"/>
      <c r="V59" s="145"/>
      <c r="W59" s="145"/>
      <c r="X59" s="145"/>
      <c r="Y59" s="145"/>
      <c r="Z59" s="145"/>
      <c r="AA59" s="145"/>
      <c r="AB59" s="145"/>
    </row>
    <row r="60" spans="3:28" s="146" customFormat="1" ht="15">
      <c r="C60" s="161"/>
      <c r="D60" s="161"/>
      <c r="E60" s="161"/>
      <c r="H60" s="155"/>
      <c r="I60" s="164"/>
      <c r="J60" s="164"/>
      <c r="K60" s="164"/>
      <c r="L60" s="164"/>
      <c r="M60" s="164"/>
      <c r="N60" s="164"/>
      <c r="O60" s="164"/>
      <c r="P60" s="164"/>
      <c r="Q60" s="164"/>
      <c r="R60" s="164"/>
      <c r="S60" s="164"/>
      <c r="T60" s="164"/>
      <c r="U60" s="164"/>
      <c r="V60" s="164"/>
      <c r="W60" s="164"/>
      <c r="X60" s="164"/>
      <c r="Y60" s="164"/>
      <c r="Z60" s="164"/>
      <c r="AA60" s="164"/>
      <c r="AB60" s="164"/>
    </row>
    <row r="61" spans="3:28" s="146" customFormat="1" ht="15">
      <c r="C61" s="161"/>
      <c r="D61" s="161"/>
      <c r="E61" s="161"/>
      <c r="H61" s="163"/>
      <c r="I61" s="164"/>
      <c r="J61" s="164"/>
      <c r="K61" s="164"/>
      <c r="L61" s="164"/>
      <c r="M61" s="164"/>
      <c r="N61" s="164"/>
      <c r="O61" s="164"/>
      <c r="P61" s="164"/>
      <c r="Q61" s="164"/>
      <c r="R61" s="164"/>
      <c r="S61" s="164"/>
      <c r="T61" s="164"/>
      <c r="U61" s="164"/>
      <c r="V61" s="164"/>
      <c r="W61" s="164"/>
      <c r="X61" s="164"/>
      <c r="Y61" s="164"/>
      <c r="Z61" s="164"/>
      <c r="AA61" s="164"/>
      <c r="AB61" s="164"/>
    </row>
    <row r="62" spans="3:28" ht="14.25">
      <c r="C62" s="151"/>
      <c r="D62" s="151"/>
      <c r="E62" s="151"/>
      <c r="H62" s="162"/>
      <c r="I62" s="145"/>
      <c r="J62" s="145"/>
      <c r="K62" s="145"/>
      <c r="L62" s="145"/>
      <c r="M62" s="145"/>
      <c r="N62" s="145"/>
      <c r="O62" s="145"/>
      <c r="P62" s="145"/>
      <c r="Q62" s="145"/>
      <c r="R62" s="145"/>
      <c r="S62" s="145"/>
      <c r="T62" s="145"/>
      <c r="U62" s="145"/>
      <c r="V62" s="145"/>
      <c r="W62" s="145"/>
      <c r="X62" s="145"/>
      <c r="Y62" s="145"/>
      <c r="Z62" s="145"/>
      <c r="AA62" s="145"/>
      <c r="AB62" s="145"/>
    </row>
    <row r="63" spans="3:28" ht="14.25" customHeight="1">
      <c r="C63" s="165"/>
      <c r="D63" s="165"/>
      <c r="E63" s="165"/>
      <c r="H63" s="165"/>
      <c r="I63" s="145"/>
      <c r="J63" s="145"/>
      <c r="K63" s="145"/>
      <c r="L63" s="145"/>
      <c r="M63" s="145"/>
      <c r="N63" s="145"/>
      <c r="O63" s="145"/>
      <c r="P63" s="145"/>
      <c r="Q63" s="145"/>
      <c r="R63" s="145"/>
      <c r="S63" s="145"/>
      <c r="T63" s="145"/>
      <c r="U63" s="145"/>
      <c r="V63" s="145"/>
      <c r="W63" s="145"/>
      <c r="X63" s="145"/>
      <c r="Y63" s="145"/>
      <c r="Z63" s="145"/>
      <c r="AA63" s="145"/>
      <c r="AB63" s="145"/>
    </row>
    <row r="64" spans="3:28" ht="14.25" customHeight="1">
      <c r="C64" s="165"/>
      <c r="D64" s="165"/>
      <c r="E64" s="165"/>
      <c r="H64" s="167"/>
      <c r="I64" s="145"/>
      <c r="J64" s="145"/>
      <c r="K64" s="145"/>
      <c r="L64" s="145"/>
      <c r="M64" s="145"/>
      <c r="N64" s="145"/>
      <c r="O64" s="145"/>
      <c r="P64" s="145"/>
      <c r="Q64" s="145"/>
      <c r="R64" s="145"/>
      <c r="S64" s="145"/>
      <c r="T64" s="145"/>
      <c r="U64" s="145"/>
      <c r="V64" s="145"/>
      <c r="W64" s="145"/>
      <c r="X64" s="145"/>
      <c r="Y64" s="145"/>
      <c r="Z64" s="145"/>
      <c r="AA64" s="145"/>
      <c r="AB64" s="145"/>
    </row>
    <row r="65" spans="3:28" ht="15" customHeight="1">
      <c r="C65" s="169"/>
      <c r="D65" s="169"/>
      <c r="E65" s="169"/>
      <c r="I65" s="145"/>
      <c r="J65" s="145"/>
      <c r="K65" s="145"/>
      <c r="L65" s="145"/>
      <c r="M65" s="145"/>
      <c r="N65" s="145"/>
      <c r="O65" s="145"/>
      <c r="P65" s="145"/>
      <c r="Q65" s="145"/>
      <c r="R65" s="145"/>
      <c r="S65" s="145"/>
      <c r="T65" s="145"/>
      <c r="U65" s="145"/>
      <c r="V65" s="145"/>
      <c r="W65" s="145"/>
      <c r="X65" s="145"/>
      <c r="Y65" s="145"/>
      <c r="Z65" s="145"/>
      <c r="AA65" s="145"/>
      <c r="AB65" s="145"/>
    </row>
    <row r="66" spans="3:28" s="171" customFormat="1" ht="14.25">
      <c r="C66" s="170"/>
      <c r="D66" s="170"/>
      <c r="E66" s="170"/>
      <c r="I66" s="173"/>
      <c r="J66" s="173"/>
      <c r="K66" s="173"/>
      <c r="L66" s="173"/>
      <c r="M66" s="173"/>
      <c r="N66" s="173"/>
      <c r="O66" s="173"/>
      <c r="P66" s="173"/>
      <c r="Q66" s="173"/>
      <c r="R66" s="173"/>
      <c r="S66" s="173"/>
      <c r="T66" s="173"/>
      <c r="U66" s="173"/>
      <c r="V66" s="173"/>
      <c r="W66" s="173"/>
      <c r="X66" s="173"/>
      <c r="Y66" s="173"/>
      <c r="Z66" s="173"/>
      <c r="AA66" s="173"/>
      <c r="AB66" s="173"/>
    </row>
    <row r="67" spans="3:28" ht="15">
      <c r="C67" s="133"/>
      <c r="D67" s="133"/>
      <c r="E67" s="133"/>
      <c r="H67" s="174"/>
      <c r="I67" s="145"/>
      <c r="J67" s="145"/>
      <c r="K67" s="145"/>
      <c r="L67" s="145"/>
      <c r="M67" s="145"/>
      <c r="N67" s="145"/>
      <c r="O67" s="145"/>
      <c r="P67" s="145"/>
      <c r="Q67" s="145"/>
      <c r="R67" s="145"/>
      <c r="S67" s="145"/>
      <c r="T67" s="145"/>
      <c r="U67" s="145"/>
      <c r="V67" s="145"/>
      <c r="W67" s="145"/>
      <c r="X67" s="145"/>
      <c r="Y67" s="145"/>
      <c r="Z67" s="145"/>
      <c r="AA67" s="145"/>
      <c r="AB67" s="145"/>
    </row>
    <row r="68" spans="3:28" ht="14.25">
      <c r="C68" s="175"/>
      <c r="D68" s="175"/>
      <c r="E68" s="175"/>
      <c r="H68" s="176"/>
      <c r="I68" s="145"/>
      <c r="J68" s="145"/>
      <c r="K68" s="145"/>
      <c r="L68" s="145"/>
      <c r="M68" s="145"/>
      <c r="N68" s="145"/>
      <c r="O68" s="145"/>
      <c r="P68" s="145"/>
      <c r="Q68" s="145"/>
      <c r="R68" s="145"/>
      <c r="S68" s="145"/>
      <c r="T68" s="145"/>
      <c r="U68" s="145"/>
      <c r="V68" s="145"/>
      <c r="W68" s="145"/>
      <c r="X68" s="145"/>
      <c r="Y68" s="145"/>
      <c r="Z68" s="145"/>
      <c r="AA68" s="145"/>
      <c r="AB68" s="145"/>
    </row>
    <row r="69" spans="3:28" ht="14.25">
      <c r="C69" s="175"/>
      <c r="D69" s="175"/>
      <c r="E69" s="175"/>
      <c r="H69" s="176"/>
      <c r="I69" s="145"/>
      <c r="J69" s="145"/>
      <c r="K69" s="145"/>
      <c r="L69" s="145"/>
      <c r="M69" s="145"/>
      <c r="N69" s="145"/>
      <c r="O69" s="145"/>
      <c r="P69" s="145"/>
      <c r="Q69" s="145"/>
      <c r="R69" s="145"/>
      <c r="S69" s="145"/>
      <c r="T69" s="145"/>
      <c r="U69" s="145"/>
      <c r="V69" s="145"/>
      <c r="W69" s="145"/>
      <c r="X69" s="145"/>
      <c r="Y69" s="145"/>
      <c r="Z69" s="145"/>
      <c r="AA69" s="145"/>
      <c r="AB69" s="145"/>
    </row>
    <row r="70" spans="3:28" ht="14.25">
      <c r="C70" s="175"/>
      <c r="D70" s="175"/>
      <c r="E70" s="175"/>
      <c r="H70" s="176"/>
      <c r="I70" s="145"/>
      <c r="J70" s="145"/>
      <c r="K70" s="145"/>
      <c r="L70" s="145"/>
      <c r="M70" s="145"/>
      <c r="N70" s="145"/>
      <c r="O70" s="145"/>
      <c r="P70" s="145"/>
      <c r="Q70" s="145"/>
      <c r="R70" s="145"/>
      <c r="S70" s="145"/>
      <c r="T70" s="145"/>
      <c r="U70" s="145"/>
      <c r="V70" s="145"/>
      <c r="W70" s="145"/>
      <c r="X70" s="145"/>
      <c r="Y70" s="145"/>
      <c r="Z70" s="145"/>
      <c r="AA70" s="145"/>
      <c r="AB70" s="145"/>
    </row>
    <row r="71" spans="3:28" ht="14.25">
      <c r="C71" s="175"/>
      <c r="D71" s="175"/>
      <c r="E71" s="175"/>
      <c r="H71" s="176"/>
      <c r="I71" s="145"/>
      <c r="J71" s="145"/>
      <c r="K71" s="145"/>
      <c r="L71" s="145"/>
      <c r="M71" s="145"/>
      <c r="N71" s="145"/>
      <c r="O71" s="145"/>
      <c r="P71" s="145"/>
      <c r="Q71" s="145"/>
      <c r="R71" s="145"/>
      <c r="S71" s="145"/>
      <c r="T71" s="145"/>
      <c r="U71" s="145"/>
      <c r="V71" s="145"/>
      <c r="W71" s="145"/>
      <c r="X71" s="145"/>
      <c r="Y71" s="145"/>
      <c r="Z71" s="145"/>
      <c r="AA71" s="145"/>
      <c r="AB71" s="145"/>
    </row>
    <row r="72" spans="3:28" ht="14.25">
      <c r="C72" s="175"/>
      <c r="D72" s="175"/>
      <c r="E72" s="175"/>
      <c r="H72" s="176"/>
      <c r="I72" s="145"/>
      <c r="J72" s="145"/>
      <c r="K72" s="145"/>
      <c r="L72" s="145"/>
      <c r="M72" s="145"/>
      <c r="N72" s="145"/>
      <c r="O72" s="145"/>
      <c r="P72" s="145"/>
      <c r="Q72" s="145"/>
      <c r="R72" s="145"/>
      <c r="S72" s="145"/>
      <c r="T72" s="145"/>
      <c r="U72" s="145"/>
      <c r="V72" s="145"/>
      <c r="W72" s="145"/>
      <c r="X72" s="145"/>
      <c r="Y72" s="145"/>
      <c r="Z72" s="145"/>
      <c r="AA72" s="145"/>
      <c r="AB72" s="145"/>
    </row>
    <row r="73" spans="3:28" ht="14.25">
      <c r="C73" s="175"/>
      <c r="D73" s="175"/>
      <c r="E73" s="175"/>
      <c r="H73" s="176"/>
      <c r="I73" s="145"/>
      <c r="J73" s="145"/>
      <c r="K73" s="145"/>
      <c r="L73" s="145"/>
      <c r="M73" s="145"/>
      <c r="N73" s="145"/>
      <c r="O73" s="145"/>
      <c r="P73" s="145"/>
      <c r="Q73" s="145"/>
      <c r="R73" s="145"/>
      <c r="S73" s="145"/>
      <c r="T73" s="145"/>
      <c r="U73" s="145"/>
      <c r="V73" s="145"/>
      <c r="W73" s="145"/>
      <c r="X73" s="145"/>
      <c r="Y73" s="145"/>
      <c r="Z73" s="145"/>
      <c r="AA73" s="145"/>
      <c r="AB73" s="145"/>
    </row>
    <row r="74" spans="3:28" ht="14.25">
      <c r="C74" s="175"/>
      <c r="D74" s="175"/>
      <c r="E74" s="175"/>
      <c r="H74" s="176"/>
      <c r="I74" s="145"/>
      <c r="J74" s="145"/>
      <c r="K74" s="145"/>
      <c r="L74" s="145"/>
      <c r="M74" s="145"/>
      <c r="N74" s="145"/>
      <c r="O74" s="145"/>
      <c r="P74" s="145"/>
      <c r="Q74" s="145"/>
      <c r="R74" s="145"/>
      <c r="S74" s="145"/>
      <c r="T74" s="145"/>
      <c r="U74" s="145"/>
      <c r="V74" s="145"/>
      <c r="W74" s="145"/>
      <c r="X74" s="145"/>
      <c r="Y74" s="145"/>
      <c r="Z74" s="145"/>
      <c r="AA74" s="145"/>
      <c r="AB74" s="145"/>
    </row>
    <row r="75" spans="3:28" ht="14.25">
      <c r="C75" s="145"/>
      <c r="D75" s="145"/>
      <c r="E75" s="145"/>
      <c r="H75" s="176"/>
      <c r="I75" s="145"/>
      <c r="J75" s="145"/>
      <c r="K75" s="145"/>
      <c r="L75" s="145"/>
      <c r="M75" s="145"/>
      <c r="N75" s="145"/>
      <c r="O75" s="145"/>
      <c r="P75" s="145"/>
      <c r="Q75" s="145"/>
      <c r="R75" s="145"/>
      <c r="S75" s="145"/>
      <c r="T75" s="145"/>
      <c r="U75" s="145"/>
      <c r="V75" s="145"/>
      <c r="W75" s="145"/>
      <c r="X75" s="145"/>
      <c r="Y75" s="145"/>
      <c r="Z75" s="145"/>
      <c r="AA75" s="145"/>
      <c r="AB75" s="145"/>
    </row>
    <row r="76" spans="3:28" ht="14.25">
      <c r="C76" s="145"/>
      <c r="D76" s="145"/>
      <c r="E76" s="145"/>
      <c r="H76" s="176"/>
      <c r="I76" s="145"/>
      <c r="J76" s="145"/>
      <c r="K76" s="145"/>
      <c r="L76" s="145"/>
      <c r="M76" s="145"/>
      <c r="N76" s="145"/>
      <c r="O76" s="145"/>
      <c r="P76" s="145"/>
      <c r="Q76" s="145"/>
      <c r="R76" s="145"/>
      <c r="S76" s="145"/>
      <c r="T76" s="145"/>
      <c r="U76" s="145"/>
      <c r="V76" s="145"/>
      <c r="W76" s="145"/>
      <c r="X76" s="145"/>
      <c r="Y76" s="145"/>
      <c r="Z76" s="145"/>
      <c r="AA76" s="145"/>
      <c r="AB76" s="145"/>
    </row>
    <row r="77" spans="3:28" ht="14.25">
      <c r="C77" s="145"/>
      <c r="D77" s="145"/>
      <c r="E77" s="145"/>
      <c r="H77" s="176"/>
      <c r="I77" s="145"/>
      <c r="J77" s="145"/>
      <c r="K77" s="145"/>
      <c r="L77" s="145"/>
      <c r="M77" s="145"/>
      <c r="N77" s="145"/>
      <c r="O77" s="145"/>
      <c r="P77" s="145"/>
      <c r="Q77" s="145"/>
      <c r="R77" s="145"/>
      <c r="S77" s="145"/>
      <c r="T77" s="145"/>
      <c r="U77" s="145"/>
      <c r="V77" s="145"/>
      <c r="W77" s="145"/>
      <c r="X77" s="145"/>
      <c r="Y77" s="145"/>
      <c r="Z77" s="145"/>
      <c r="AA77" s="145"/>
      <c r="AB77" s="145"/>
    </row>
    <row r="78" spans="3:28" ht="14.25">
      <c r="C78" s="145"/>
      <c r="D78" s="145"/>
      <c r="E78" s="145"/>
      <c r="H78" s="145"/>
      <c r="I78" s="145"/>
      <c r="J78" s="145"/>
      <c r="K78" s="145"/>
      <c r="L78" s="145"/>
      <c r="M78" s="145"/>
      <c r="N78" s="145"/>
      <c r="O78" s="145"/>
      <c r="P78" s="145"/>
      <c r="Q78" s="145"/>
      <c r="R78" s="145"/>
      <c r="S78" s="145"/>
      <c r="T78" s="145"/>
      <c r="U78" s="145"/>
      <c r="V78" s="145"/>
      <c r="W78" s="145"/>
      <c r="X78" s="145"/>
      <c r="Y78" s="145"/>
      <c r="Z78" s="145"/>
      <c r="AA78" s="145"/>
      <c r="AB78" s="145"/>
    </row>
    <row r="79" spans="3:28" ht="14.25">
      <c r="C79" s="145"/>
      <c r="D79" s="145"/>
      <c r="E79" s="145"/>
      <c r="H79" s="145"/>
      <c r="I79" s="145"/>
      <c r="J79" s="145"/>
      <c r="K79" s="145"/>
      <c r="L79" s="145"/>
      <c r="M79" s="145"/>
      <c r="N79" s="145"/>
      <c r="O79" s="145"/>
      <c r="P79" s="145"/>
      <c r="Q79" s="145"/>
      <c r="R79" s="145"/>
      <c r="S79" s="145"/>
      <c r="T79" s="145"/>
      <c r="U79" s="145"/>
      <c r="V79" s="145"/>
      <c r="W79" s="145"/>
      <c r="X79" s="145"/>
      <c r="Y79" s="145"/>
      <c r="Z79" s="145"/>
      <c r="AA79" s="145"/>
      <c r="AB79" s="145"/>
    </row>
    <row r="80" spans="3:28" ht="14.25">
      <c r="C80" s="145"/>
      <c r="D80" s="145"/>
      <c r="E80" s="145"/>
      <c r="H80" s="145"/>
      <c r="I80" s="145"/>
      <c r="J80" s="145"/>
      <c r="K80" s="145"/>
      <c r="L80" s="145"/>
      <c r="M80" s="145"/>
      <c r="N80" s="145"/>
      <c r="O80" s="145"/>
      <c r="P80" s="145"/>
      <c r="Q80" s="145"/>
      <c r="R80" s="145"/>
      <c r="S80" s="145"/>
      <c r="T80" s="145"/>
      <c r="U80" s="145"/>
      <c r="V80" s="145"/>
      <c r="W80" s="145"/>
      <c r="X80" s="145"/>
      <c r="Y80" s="145"/>
      <c r="Z80" s="145"/>
      <c r="AA80" s="145"/>
      <c r="AB80" s="145"/>
    </row>
    <row r="81" spans="3:28" ht="14.25">
      <c r="C81" s="145"/>
      <c r="D81" s="145"/>
      <c r="E81" s="145"/>
      <c r="H81" s="145"/>
      <c r="I81" s="145"/>
      <c r="J81" s="145"/>
      <c r="K81" s="145"/>
      <c r="L81" s="145"/>
      <c r="M81" s="145"/>
      <c r="N81" s="145"/>
      <c r="O81" s="145"/>
      <c r="P81" s="145"/>
      <c r="Q81" s="145"/>
      <c r="R81" s="145"/>
      <c r="S81" s="145"/>
      <c r="T81" s="145"/>
      <c r="U81" s="145"/>
      <c r="V81" s="145"/>
      <c r="W81" s="145"/>
      <c r="X81" s="145"/>
      <c r="Y81" s="145"/>
      <c r="Z81" s="145"/>
      <c r="AA81" s="145"/>
      <c r="AB81" s="145"/>
    </row>
    <row r="82" spans="3:28" ht="14.25">
      <c r="C82" s="145"/>
      <c r="D82" s="145"/>
      <c r="E82" s="145"/>
      <c r="H82" s="145"/>
      <c r="I82" s="145"/>
      <c r="J82" s="145"/>
      <c r="K82" s="145"/>
      <c r="L82" s="145"/>
      <c r="M82" s="145"/>
      <c r="N82" s="145"/>
      <c r="O82" s="145"/>
      <c r="P82" s="145"/>
      <c r="Q82" s="145"/>
      <c r="R82" s="145"/>
      <c r="S82" s="145"/>
      <c r="T82" s="145"/>
      <c r="U82" s="145"/>
      <c r="V82" s="145"/>
      <c r="W82" s="145"/>
      <c r="X82" s="145"/>
      <c r="Y82" s="145"/>
      <c r="Z82" s="145"/>
      <c r="AA82" s="145"/>
      <c r="AB82" s="145"/>
    </row>
    <row r="83" spans="3:28" ht="14.25">
      <c r="C83" s="145"/>
      <c r="D83" s="145"/>
      <c r="E83" s="145"/>
      <c r="H83" s="145"/>
      <c r="I83" s="145"/>
      <c r="J83" s="145"/>
      <c r="K83" s="145"/>
      <c r="L83" s="145"/>
      <c r="M83" s="145"/>
      <c r="N83" s="145"/>
      <c r="O83" s="145"/>
      <c r="P83" s="145"/>
      <c r="Q83" s="145"/>
      <c r="R83" s="145"/>
      <c r="S83" s="145"/>
      <c r="T83" s="145"/>
      <c r="U83" s="145"/>
      <c r="V83" s="145"/>
      <c r="W83" s="145"/>
      <c r="X83" s="145"/>
      <c r="Y83" s="145"/>
      <c r="Z83" s="145"/>
      <c r="AA83" s="145"/>
      <c r="AB83" s="145"/>
    </row>
    <row r="84" spans="3:28" ht="14.25">
      <c r="C84" s="145"/>
      <c r="D84" s="145"/>
      <c r="E84" s="145"/>
      <c r="H84" s="145"/>
      <c r="I84" s="145"/>
      <c r="J84" s="145"/>
      <c r="K84" s="145"/>
      <c r="L84" s="145"/>
      <c r="M84" s="145"/>
      <c r="N84" s="145"/>
      <c r="O84" s="145"/>
      <c r="P84" s="145"/>
      <c r="Q84" s="145"/>
      <c r="R84" s="145"/>
      <c r="S84" s="145"/>
      <c r="T84" s="145"/>
      <c r="U84" s="145"/>
      <c r="V84" s="145"/>
      <c r="W84" s="145"/>
      <c r="X84" s="145"/>
      <c r="Y84" s="145"/>
      <c r="Z84" s="145"/>
      <c r="AA84" s="145"/>
      <c r="AB84" s="145"/>
    </row>
    <row r="85" spans="3:28" ht="14.25">
      <c r="C85" s="145"/>
      <c r="D85" s="145"/>
      <c r="E85" s="145"/>
      <c r="H85" s="145"/>
      <c r="I85" s="145"/>
      <c r="J85" s="145"/>
      <c r="K85" s="145"/>
      <c r="L85" s="145"/>
      <c r="M85" s="145"/>
      <c r="N85" s="145"/>
      <c r="O85" s="145"/>
      <c r="P85" s="145"/>
      <c r="Q85" s="145"/>
      <c r="R85" s="145"/>
      <c r="S85" s="145"/>
      <c r="T85" s="145"/>
      <c r="U85" s="145"/>
      <c r="V85" s="145"/>
      <c r="W85" s="145"/>
      <c r="X85" s="145"/>
      <c r="Y85" s="145"/>
      <c r="Z85" s="145"/>
      <c r="AA85" s="145"/>
      <c r="AB85" s="145"/>
    </row>
    <row r="86" spans="3:28" ht="14.25">
      <c r="C86" s="145"/>
      <c r="D86" s="145"/>
      <c r="E86" s="145"/>
      <c r="H86" s="145"/>
      <c r="I86" s="145"/>
      <c r="J86" s="145"/>
      <c r="K86" s="145"/>
      <c r="L86" s="145"/>
      <c r="M86" s="145"/>
      <c r="N86" s="145"/>
      <c r="O86" s="145"/>
      <c r="P86" s="145"/>
      <c r="Q86" s="145"/>
      <c r="R86" s="145"/>
      <c r="S86" s="145"/>
      <c r="T86" s="145"/>
      <c r="U86" s="145"/>
      <c r="V86" s="145"/>
      <c r="W86" s="145"/>
      <c r="X86" s="145"/>
      <c r="Y86" s="145"/>
      <c r="Z86" s="145"/>
      <c r="AA86" s="145"/>
      <c r="AB86" s="145"/>
    </row>
    <row r="87" spans="3:28" ht="14.25">
      <c r="C87" s="145"/>
      <c r="D87" s="145"/>
      <c r="E87" s="145"/>
      <c r="H87" s="145"/>
      <c r="I87" s="145"/>
      <c r="J87" s="145"/>
      <c r="K87" s="145"/>
      <c r="L87" s="145"/>
      <c r="M87" s="145"/>
      <c r="N87" s="145"/>
      <c r="O87" s="145"/>
      <c r="P87" s="145"/>
      <c r="Q87" s="145"/>
      <c r="R87" s="145"/>
      <c r="S87" s="145"/>
      <c r="T87" s="145"/>
      <c r="U87" s="145"/>
      <c r="V87" s="145"/>
      <c r="W87" s="145"/>
      <c r="X87" s="145"/>
      <c r="Y87" s="145"/>
      <c r="Z87" s="145"/>
      <c r="AA87" s="145"/>
      <c r="AB87" s="145"/>
    </row>
    <row r="88" spans="3:28" ht="14.25">
      <c r="C88" s="145"/>
      <c r="D88" s="145"/>
      <c r="E88" s="145"/>
      <c r="H88" s="145"/>
      <c r="I88" s="145"/>
      <c r="J88" s="145"/>
      <c r="K88" s="145"/>
      <c r="L88" s="145"/>
      <c r="M88" s="145"/>
      <c r="N88" s="145"/>
      <c r="O88" s="145"/>
      <c r="P88" s="145"/>
      <c r="Q88" s="145"/>
      <c r="R88" s="145"/>
      <c r="S88" s="145"/>
      <c r="T88" s="145"/>
      <c r="U88" s="145"/>
      <c r="V88" s="145"/>
      <c r="W88" s="145"/>
      <c r="X88" s="145"/>
      <c r="Y88" s="145"/>
      <c r="Z88" s="145"/>
      <c r="AA88" s="145"/>
      <c r="AB88" s="145"/>
    </row>
    <row r="89" spans="3:28" ht="14.25">
      <c r="C89" s="145"/>
      <c r="D89" s="145"/>
      <c r="E89" s="145"/>
      <c r="H89" s="145"/>
      <c r="I89" s="145"/>
      <c r="J89" s="145"/>
      <c r="K89" s="145"/>
      <c r="L89" s="145"/>
      <c r="M89" s="145"/>
      <c r="N89" s="145"/>
      <c r="O89" s="145"/>
      <c r="P89" s="145"/>
      <c r="Q89" s="145"/>
      <c r="R89" s="145"/>
      <c r="S89" s="145"/>
      <c r="T89" s="145"/>
      <c r="U89" s="145"/>
      <c r="V89" s="145"/>
      <c r="W89" s="145"/>
      <c r="X89" s="145"/>
      <c r="Y89" s="145"/>
      <c r="Z89" s="145"/>
      <c r="AA89" s="145"/>
      <c r="AB89" s="145"/>
    </row>
    <row r="90" spans="3:28" ht="14.25">
      <c r="C90" s="145"/>
      <c r="D90" s="145"/>
      <c r="E90" s="145"/>
      <c r="H90" s="145"/>
      <c r="I90" s="145"/>
      <c r="J90" s="145"/>
      <c r="K90" s="145"/>
      <c r="L90" s="145"/>
      <c r="M90" s="145"/>
      <c r="N90" s="145"/>
      <c r="O90" s="145"/>
      <c r="P90" s="145"/>
      <c r="Q90" s="145"/>
      <c r="R90" s="145"/>
      <c r="S90" s="145"/>
      <c r="T90" s="145"/>
      <c r="U90" s="145"/>
      <c r="V90" s="145"/>
      <c r="W90" s="145"/>
      <c r="X90" s="145"/>
      <c r="Y90" s="145"/>
      <c r="Z90" s="145"/>
      <c r="AA90" s="145"/>
      <c r="AB90" s="145"/>
    </row>
    <row r="91" spans="3:28" ht="14.25">
      <c r="C91" s="145"/>
      <c r="D91" s="145"/>
      <c r="E91" s="145"/>
      <c r="H91" s="145"/>
      <c r="I91" s="145"/>
      <c r="J91" s="145"/>
      <c r="K91" s="145"/>
      <c r="L91" s="145"/>
      <c r="M91" s="145"/>
      <c r="N91" s="145"/>
      <c r="O91" s="145"/>
      <c r="P91" s="145"/>
      <c r="Q91" s="145"/>
      <c r="R91" s="145"/>
      <c r="S91" s="145"/>
      <c r="T91" s="145"/>
      <c r="U91" s="145"/>
      <c r="V91" s="145"/>
      <c r="W91" s="145"/>
      <c r="X91" s="145"/>
      <c r="Y91" s="145"/>
      <c r="Z91" s="145"/>
      <c r="AA91" s="145"/>
      <c r="AB91" s="145"/>
    </row>
    <row r="92" spans="3:28" ht="14.25">
      <c r="C92" s="145"/>
      <c r="D92" s="145"/>
      <c r="E92" s="145"/>
      <c r="H92" s="145"/>
      <c r="I92" s="145"/>
      <c r="J92" s="145"/>
      <c r="K92" s="145"/>
      <c r="L92" s="145"/>
      <c r="M92" s="145"/>
      <c r="N92" s="145"/>
      <c r="O92" s="145"/>
      <c r="P92" s="145"/>
      <c r="Q92" s="145"/>
      <c r="R92" s="145"/>
      <c r="S92" s="145"/>
      <c r="T92" s="145"/>
      <c r="U92" s="145"/>
      <c r="V92" s="145"/>
      <c r="W92" s="145"/>
      <c r="X92" s="145"/>
      <c r="Y92" s="145"/>
      <c r="Z92" s="145"/>
      <c r="AA92" s="145"/>
      <c r="AB92" s="145"/>
    </row>
    <row r="93" spans="3:28" ht="14.25">
      <c r="C93" s="145"/>
      <c r="D93" s="145"/>
      <c r="E93" s="145"/>
      <c r="H93" s="145"/>
      <c r="I93" s="145"/>
      <c r="J93" s="145"/>
      <c r="K93" s="145"/>
      <c r="L93" s="145"/>
      <c r="M93" s="145"/>
      <c r="N93" s="145"/>
      <c r="O93" s="145"/>
      <c r="P93" s="145"/>
      <c r="Q93" s="145"/>
      <c r="R93" s="145"/>
      <c r="S93" s="145"/>
      <c r="T93" s="145"/>
      <c r="U93" s="145"/>
      <c r="V93" s="145"/>
      <c r="W93" s="145"/>
      <c r="X93" s="145"/>
      <c r="Y93" s="145"/>
      <c r="Z93" s="145"/>
      <c r="AA93" s="145"/>
      <c r="AB93" s="145"/>
    </row>
    <row r="94" spans="3:28" ht="14.25">
      <c r="C94" s="145"/>
      <c r="D94" s="145"/>
      <c r="E94" s="145"/>
      <c r="H94" s="145"/>
      <c r="I94" s="145"/>
      <c r="J94" s="145"/>
      <c r="K94" s="145"/>
      <c r="L94" s="145"/>
      <c r="M94" s="145"/>
      <c r="N94" s="145"/>
      <c r="O94" s="145"/>
      <c r="P94" s="145"/>
      <c r="Q94" s="145"/>
      <c r="R94" s="145"/>
      <c r="S94" s="145"/>
      <c r="T94" s="145"/>
      <c r="U94" s="145"/>
      <c r="V94" s="145"/>
      <c r="W94" s="145"/>
      <c r="X94" s="145"/>
      <c r="Y94" s="145"/>
      <c r="Z94" s="145"/>
      <c r="AA94" s="145"/>
      <c r="AB94" s="145"/>
    </row>
    <row r="95" spans="3:28" ht="14.25">
      <c r="C95" s="145"/>
      <c r="D95" s="145"/>
      <c r="E95" s="145"/>
      <c r="H95" s="145"/>
      <c r="I95" s="145"/>
      <c r="J95" s="145"/>
      <c r="K95" s="145"/>
      <c r="L95" s="145"/>
      <c r="M95" s="145"/>
      <c r="N95" s="145"/>
      <c r="O95" s="145"/>
      <c r="P95" s="145"/>
      <c r="Q95" s="145"/>
      <c r="R95" s="145"/>
      <c r="S95" s="145"/>
      <c r="T95" s="145"/>
      <c r="U95" s="145"/>
      <c r="V95" s="145"/>
      <c r="W95" s="145"/>
      <c r="X95" s="145"/>
      <c r="Y95" s="145"/>
      <c r="Z95" s="145"/>
      <c r="AA95" s="145"/>
      <c r="AB95" s="145"/>
    </row>
    <row r="96" spans="3:28" ht="14.25">
      <c r="C96" s="145"/>
      <c r="D96" s="145"/>
      <c r="E96" s="145"/>
      <c r="H96" s="145"/>
      <c r="I96" s="145"/>
      <c r="J96" s="145"/>
      <c r="K96" s="145"/>
      <c r="L96" s="145"/>
      <c r="M96" s="145"/>
      <c r="N96" s="145"/>
      <c r="O96" s="145"/>
      <c r="P96" s="145"/>
      <c r="Q96" s="145"/>
      <c r="R96" s="145"/>
      <c r="S96" s="145"/>
      <c r="T96" s="145"/>
      <c r="U96" s="145"/>
      <c r="V96" s="145"/>
      <c r="W96" s="145"/>
      <c r="X96" s="145"/>
      <c r="Y96" s="145"/>
      <c r="Z96" s="145"/>
      <c r="AA96" s="145"/>
      <c r="AB96" s="145"/>
    </row>
    <row r="97" spans="3:28" ht="14.25">
      <c r="C97" s="145"/>
      <c r="D97" s="145"/>
      <c r="E97" s="145"/>
      <c r="H97" s="145"/>
      <c r="I97" s="145"/>
      <c r="J97" s="145"/>
      <c r="K97" s="145"/>
      <c r="L97" s="145"/>
      <c r="M97" s="145"/>
      <c r="N97" s="145"/>
      <c r="O97" s="145"/>
      <c r="P97" s="145"/>
      <c r="Q97" s="145"/>
      <c r="R97" s="145"/>
      <c r="S97" s="145"/>
      <c r="T97" s="145"/>
      <c r="U97" s="145"/>
      <c r="V97" s="145"/>
      <c r="W97" s="145"/>
      <c r="X97" s="145"/>
      <c r="Y97" s="145"/>
      <c r="Z97" s="145"/>
      <c r="AA97" s="145"/>
      <c r="AB97" s="145"/>
    </row>
    <row r="98" spans="3:28" ht="14.25">
      <c r="C98" s="145"/>
      <c r="D98" s="145"/>
      <c r="E98" s="145"/>
      <c r="H98" s="145"/>
      <c r="I98" s="145"/>
      <c r="J98" s="145"/>
      <c r="K98" s="145"/>
      <c r="L98" s="145"/>
      <c r="M98" s="145"/>
      <c r="N98" s="145"/>
      <c r="O98" s="145"/>
      <c r="P98" s="145"/>
      <c r="Q98" s="145"/>
      <c r="R98" s="145"/>
      <c r="S98" s="145"/>
      <c r="T98" s="145"/>
      <c r="U98" s="145"/>
      <c r="V98" s="145"/>
      <c r="W98" s="145"/>
      <c r="X98" s="145"/>
      <c r="Y98" s="145"/>
      <c r="Z98" s="145"/>
      <c r="AA98" s="145"/>
      <c r="AB98" s="145"/>
    </row>
    <row r="99" spans="3:28" ht="14.25">
      <c r="C99" s="145"/>
      <c r="D99" s="145"/>
      <c r="E99" s="145"/>
      <c r="H99" s="145"/>
      <c r="I99" s="145"/>
      <c r="J99" s="145"/>
      <c r="K99" s="145"/>
      <c r="L99" s="145"/>
      <c r="M99" s="145"/>
      <c r="N99" s="145"/>
      <c r="O99" s="145"/>
      <c r="P99" s="145"/>
      <c r="Q99" s="145"/>
      <c r="R99" s="145"/>
      <c r="S99" s="145"/>
      <c r="T99" s="145"/>
      <c r="U99" s="145"/>
      <c r="V99" s="145"/>
      <c r="W99" s="145"/>
      <c r="X99" s="145"/>
      <c r="Y99" s="145"/>
      <c r="Z99" s="145"/>
      <c r="AA99" s="145"/>
      <c r="AB99" s="145"/>
    </row>
    <row r="100" spans="3:28" ht="14.25">
      <c r="C100" s="145"/>
      <c r="D100" s="145"/>
      <c r="E100" s="145"/>
      <c r="H100" s="145"/>
      <c r="I100" s="145"/>
      <c r="J100" s="145"/>
      <c r="K100" s="145"/>
      <c r="L100" s="145"/>
      <c r="M100" s="145"/>
      <c r="N100" s="145"/>
      <c r="O100" s="145"/>
      <c r="P100" s="145"/>
      <c r="Q100" s="145"/>
      <c r="R100" s="145"/>
      <c r="S100" s="145"/>
      <c r="T100" s="145"/>
      <c r="U100" s="145"/>
      <c r="V100" s="145"/>
      <c r="W100" s="145"/>
      <c r="X100" s="145"/>
      <c r="Y100" s="145"/>
      <c r="Z100" s="145"/>
      <c r="AA100" s="145"/>
      <c r="AB100" s="145"/>
    </row>
    <row r="101" spans="3:28" ht="14.25">
      <c r="C101" s="145"/>
      <c r="D101" s="145"/>
      <c r="E101" s="145"/>
      <c r="H101" s="145"/>
      <c r="I101" s="145"/>
      <c r="J101" s="145"/>
      <c r="K101" s="145"/>
      <c r="L101" s="145"/>
      <c r="M101" s="145"/>
      <c r="N101" s="145"/>
      <c r="O101" s="145"/>
      <c r="P101" s="145"/>
      <c r="Q101" s="145"/>
      <c r="R101" s="145"/>
      <c r="S101" s="145"/>
      <c r="T101" s="145"/>
      <c r="U101" s="145"/>
      <c r="V101" s="145"/>
      <c r="W101" s="145"/>
      <c r="X101" s="145"/>
      <c r="Y101" s="145"/>
      <c r="Z101" s="145"/>
      <c r="AA101" s="145"/>
      <c r="AB101" s="145"/>
    </row>
    <row r="102" spans="3:28" ht="14.25">
      <c r="C102" s="145"/>
      <c r="D102" s="145"/>
      <c r="E102" s="145"/>
      <c r="H102" s="145"/>
      <c r="I102" s="145"/>
      <c r="J102" s="145"/>
      <c r="K102" s="145"/>
      <c r="L102" s="145"/>
      <c r="M102" s="145"/>
      <c r="N102" s="145"/>
      <c r="O102" s="145"/>
      <c r="P102" s="145"/>
      <c r="Q102" s="145"/>
      <c r="R102" s="145"/>
      <c r="S102" s="145"/>
      <c r="T102" s="145"/>
      <c r="U102" s="145"/>
      <c r="V102" s="145"/>
      <c r="W102" s="145"/>
      <c r="X102" s="145"/>
      <c r="Y102" s="145"/>
      <c r="Z102" s="145"/>
      <c r="AA102" s="145"/>
      <c r="AB102" s="145"/>
    </row>
    <row r="103" spans="3:28" ht="14.25">
      <c r="C103" s="145"/>
      <c r="D103" s="145"/>
      <c r="E103" s="145"/>
      <c r="H103" s="145"/>
      <c r="I103" s="145"/>
      <c r="J103" s="145"/>
      <c r="K103" s="145"/>
      <c r="L103" s="145"/>
      <c r="M103" s="145"/>
      <c r="N103" s="145"/>
      <c r="O103" s="145"/>
      <c r="P103" s="145"/>
      <c r="Q103" s="145"/>
      <c r="R103" s="145"/>
      <c r="S103" s="145"/>
      <c r="T103" s="145"/>
      <c r="U103" s="145"/>
      <c r="V103" s="145"/>
      <c r="W103" s="145"/>
      <c r="X103" s="145"/>
      <c r="Y103" s="145"/>
      <c r="Z103" s="145"/>
      <c r="AA103" s="145"/>
      <c r="AB103" s="145"/>
    </row>
    <row r="104" spans="3:28" ht="14.25">
      <c r="C104" s="145"/>
      <c r="D104" s="145"/>
      <c r="E104" s="145"/>
      <c r="H104" s="145"/>
      <c r="I104" s="145"/>
      <c r="J104" s="145"/>
      <c r="K104" s="145"/>
      <c r="L104" s="145"/>
      <c r="M104" s="145"/>
      <c r="N104" s="145"/>
      <c r="O104" s="145"/>
      <c r="P104" s="145"/>
      <c r="Q104" s="145"/>
      <c r="R104" s="145"/>
      <c r="S104" s="145"/>
      <c r="T104" s="145"/>
      <c r="U104" s="145"/>
      <c r="V104" s="145"/>
      <c r="W104" s="145"/>
      <c r="X104" s="145"/>
      <c r="Y104" s="145"/>
      <c r="Z104" s="145"/>
      <c r="AA104" s="145"/>
      <c r="AB104" s="145"/>
    </row>
    <row r="105" spans="3:28" ht="14.25">
      <c r="C105" s="145"/>
      <c r="D105" s="145"/>
      <c r="E105" s="145"/>
      <c r="H105" s="145"/>
      <c r="I105" s="145"/>
      <c r="J105" s="145"/>
      <c r="K105" s="145"/>
      <c r="L105" s="145"/>
      <c r="M105" s="145"/>
      <c r="N105" s="145"/>
      <c r="O105" s="145"/>
      <c r="P105" s="145"/>
      <c r="Q105" s="145"/>
      <c r="R105" s="145"/>
      <c r="S105" s="145"/>
      <c r="T105" s="145"/>
      <c r="U105" s="145"/>
      <c r="V105" s="145"/>
      <c r="W105" s="145"/>
      <c r="X105" s="145"/>
      <c r="Y105" s="145"/>
      <c r="Z105" s="145"/>
      <c r="AA105" s="145"/>
      <c r="AB105" s="145"/>
    </row>
    <row r="106" spans="3:28" ht="14.25">
      <c r="C106" s="145"/>
      <c r="D106" s="145"/>
      <c r="E106" s="145"/>
      <c r="H106" s="145"/>
      <c r="I106" s="145"/>
      <c r="J106" s="145"/>
      <c r="K106" s="145"/>
      <c r="L106" s="145"/>
      <c r="M106" s="145"/>
      <c r="N106" s="145"/>
      <c r="O106" s="145"/>
      <c r="P106" s="145"/>
      <c r="Q106" s="145"/>
      <c r="R106" s="145"/>
      <c r="S106" s="145"/>
      <c r="T106" s="145"/>
      <c r="U106" s="145"/>
      <c r="V106" s="145"/>
      <c r="W106" s="145"/>
      <c r="X106" s="145"/>
      <c r="Y106" s="145"/>
      <c r="Z106" s="145"/>
      <c r="AA106" s="145"/>
      <c r="AB106" s="145"/>
    </row>
    <row r="107" spans="3:28" ht="14.25">
      <c r="C107" s="145"/>
      <c r="D107" s="145"/>
      <c r="E107" s="145"/>
      <c r="H107" s="145"/>
      <c r="I107" s="145"/>
      <c r="J107" s="145"/>
      <c r="K107" s="145"/>
      <c r="L107" s="145"/>
      <c r="M107" s="145"/>
      <c r="N107" s="145"/>
      <c r="O107" s="145"/>
      <c r="P107" s="145"/>
      <c r="Q107" s="145"/>
      <c r="R107" s="145"/>
      <c r="S107" s="145"/>
      <c r="T107" s="145"/>
      <c r="U107" s="145"/>
      <c r="V107" s="145"/>
      <c r="W107" s="145"/>
      <c r="X107" s="145"/>
      <c r="Y107" s="145"/>
      <c r="Z107" s="145"/>
      <c r="AA107" s="145"/>
      <c r="AB107" s="145"/>
    </row>
    <row r="108" spans="3:28" ht="14.25">
      <c r="C108" s="145"/>
      <c r="D108" s="145"/>
      <c r="E108" s="145"/>
      <c r="H108" s="145"/>
      <c r="I108" s="145"/>
      <c r="J108" s="145"/>
      <c r="K108" s="145"/>
      <c r="L108" s="145"/>
      <c r="M108" s="145"/>
      <c r="N108" s="145"/>
      <c r="O108" s="145"/>
      <c r="P108" s="145"/>
      <c r="Q108" s="145"/>
      <c r="R108" s="145"/>
      <c r="S108" s="145"/>
      <c r="T108" s="145"/>
      <c r="U108" s="145"/>
      <c r="V108" s="145"/>
      <c r="W108" s="145"/>
      <c r="X108" s="145"/>
      <c r="Y108" s="145"/>
      <c r="Z108" s="145"/>
      <c r="AA108" s="145"/>
      <c r="AB108" s="145"/>
    </row>
    <row r="109" spans="3:28" ht="14.25">
      <c r="C109" s="145"/>
      <c r="D109" s="145"/>
      <c r="E109" s="145"/>
      <c r="H109" s="145"/>
      <c r="I109" s="145"/>
      <c r="J109" s="145"/>
      <c r="K109" s="145"/>
      <c r="L109" s="145"/>
      <c r="M109" s="145"/>
      <c r="N109" s="145"/>
      <c r="O109" s="145"/>
      <c r="P109" s="145"/>
      <c r="Q109" s="145"/>
      <c r="R109" s="145"/>
      <c r="S109" s="145"/>
      <c r="T109" s="145"/>
      <c r="U109" s="145"/>
      <c r="V109" s="145"/>
      <c r="W109" s="145"/>
      <c r="X109" s="145"/>
      <c r="Y109" s="145"/>
      <c r="Z109" s="145"/>
      <c r="AA109" s="145"/>
      <c r="AB109" s="145"/>
    </row>
    <row r="110" spans="3:28" ht="14.25">
      <c r="C110" s="145"/>
      <c r="D110" s="145"/>
      <c r="E110" s="145"/>
      <c r="H110" s="145"/>
      <c r="I110" s="145"/>
      <c r="J110" s="145"/>
      <c r="K110" s="145"/>
      <c r="L110" s="145"/>
      <c r="M110" s="145"/>
      <c r="N110" s="145"/>
      <c r="O110" s="145"/>
      <c r="P110" s="145"/>
      <c r="Q110" s="145"/>
      <c r="R110" s="145"/>
      <c r="S110" s="145"/>
      <c r="T110" s="145"/>
      <c r="U110" s="145"/>
      <c r="V110" s="145"/>
      <c r="W110" s="145"/>
      <c r="X110" s="145"/>
      <c r="Y110" s="145"/>
      <c r="Z110" s="145"/>
      <c r="AA110" s="145"/>
      <c r="AB110" s="145"/>
    </row>
    <row r="111" spans="3:28" ht="14.25">
      <c r="C111" s="145"/>
      <c r="D111" s="145"/>
      <c r="E111" s="145"/>
      <c r="H111" s="145"/>
      <c r="I111" s="145"/>
      <c r="J111" s="145"/>
      <c r="K111" s="145"/>
      <c r="L111" s="145"/>
      <c r="M111" s="145"/>
      <c r="N111" s="145"/>
      <c r="O111" s="145"/>
      <c r="P111" s="145"/>
      <c r="Q111" s="145"/>
      <c r="R111" s="145"/>
      <c r="S111" s="145"/>
      <c r="T111" s="145"/>
      <c r="U111" s="145"/>
      <c r="V111" s="145"/>
      <c r="W111" s="145"/>
      <c r="X111" s="145"/>
      <c r="Y111" s="145"/>
      <c r="Z111" s="145"/>
      <c r="AA111" s="145"/>
      <c r="AB111" s="145"/>
    </row>
    <row r="112" spans="3:28" ht="14.25">
      <c r="C112" s="145"/>
      <c r="D112" s="145"/>
      <c r="E112" s="145"/>
      <c r="H112" s="145"/>
      <c r="I112" s="145"/>
      <c r="J112" s="145"/>
      <c r="K112" s="145"/>
      <c r="L112" s="145"/>
      <c r="M112" s="145"/>
      <c r="N112" s="145"/>
      <c r="O112" s="145"/>
      <c r="P112" s="145"/>
      <c r="Q112" s="145"/>
      <c r="R112" s="145"/>
      <c r="S112" s="145"/>
      <c r="T112" s="145"/>
      <c r="U112" s="145"/>
      <c r="V112" s="145"/>
      <c r="W112" s="145"/>
      <c r="X112" s="145"/>
      <c r="Y112" s="145"/>
      <c r="Z112" s="145"/>
      <c r="AA112" s="145"/>
      <c r="AB112" s="145"/>
    </row>
    <row r="113" spans="3:28" ht="14.25">
      <c r="C113" s="145"/>
      <c r="D113" s="145"/>
      <c r="E113" s="145"/>
      <c r="H113" s="145"/>
      <c r="I113" s="145"/>
      <c r="J113" s="145"/>
      <c r="K113" s="145"/>
      <c r="L113" s="145"/>
      <c r="M113" s="145"/>
      <c r="N113" s="145"/>
      <c r="O113" s="145"/>
      <c r="P113" s="145"/>
      <c r="Q113" s="145"/>
      <c r="R113" s="145"/>
      <c r="S113" s="145"/>
      <c r="T113" s="145"/>
      <c r="U113" s="145"/>
      <c r="V113" s="145"/>
      <c r="W113" s="145"/>
      <c r="X113" s="145"/>
      <c r="Y113" s="145"/>
      <c r="Z113" s="145"/>
      <c r="AA113" s="145"/>
      <c r="AB113" s="145"/>
    </row>
    <row r="114" spans="3:28" ht="14.25">
      <c r="C114" s="145"/>
      <c r="D114" s="145"/>
      <c r="E114" s="145"/>
      <c r="H114" s="145"/>
      <c r="I114" s="145"/>
      <c r="J114" s="145"/>
      <c r="K114" s="145"/>
      <c r="L114" s="145"/>
      <c r="M114" s="145"/>
      <c r="N114" s="145"/>
      <c r="O114" s="145"/>
      <c r="P114" s="145"/>
      <c r="Q114" s="145"/>
      <c r="R114" s="145"/>
      <c r="S114" s="145"/>
      <c r="T114" s="145"/>
      <c r="U114" s="145"/>
      <c r="V114" s="145"/>
      <c r="W114" s="145"/>
      <c r="X114" s="145"/>
      <c r="Y114" s="145"/>
      <c r="Z114" s="145"/>
      <c r="AA114" s="145"/>
      <c r="AB114" s="145"/>
    </row>
    <row r="115" spans="3:28" ht="14.25">
      <c r="C115" s="145"/>
      <c r="D115" s="145"/>
      <c r="E115" s="145"/>
      <c r="H115" s="145"/>
      <c r="I115" s="145"/>
      <c r="J115" s="145"/>
      <c r="K115" s="145"/>
      <c r="L115" s="145"/>
      <c r="M115" s="145"/>
      <c r="N115" s="145"/>
      <c r="O115" s="145"/>
      <c r="P115" s="145"/>
      <c r="Q115" s="145"/>
      <c r="R115" s="145"/>
      <c r="S115" s="145"/>
      <c r="T115" s="145"/>
      <c r="U115" s="145"/>
      <c r="V115" s="145"/>
      <c r="W115" s="145"/>
      <c r="X115" s="145"/>
      <c r="Y115" s="145"/>
      <c r="Z115" s="145"/>
      <c r="AA115" s="145"/>
      <c r="AB115" s="145"/>
    </row>
    <row r="116" spans="3:28" ht="14.25">
      <c r="C116" s="145"/>
      <c r="D116" s="145"/>
      <c r="E116" s="145"/>
      <c r="H116" s="145"/>
      <c r="I116" s="145"/>
      <c r="J116" s="145"/>
      <c r="K116" s="145"/>
      <c r="L116" s="145"/>
      <c r="M116" s="145"/>
      <c r="N116" s="145"/>
      <c r="O116" s="145"/>
      <c r="P116" s="145"/>
      <c r="Q116" s="145"/>
      <c r="R116" s="145"/>
      <c r="S116" s="145"/>
      <c r="T116" s="145"/>
      <c r="U116" s="145"/>
      <c r="V116" s="145"/>
      <c r="W116" s="145"/>
      <c r="X116" s="145"/>
      <c r="Y116" s="145"/>
      <c r="Z116" s="145"/>
      <c r="AA116" s="145"/>
      <c r="AB116" s="145"/>
    </row>
    <row r="117" spans="3:28" ht="14.25">
      <c r="C117" s="145"/>
      <c r="D117" s="145"/>
      <c r="E117" s="145"/>
      <c r="H117" s="145"/>
      <c r="I117" s="145"/>
      <c r="J117" s="145"/>
      <c r="K117" s="145"/>
      <c r="L117" s="145"/>
      <c r="M117" s="145"/>
      <c r="N117" s="145"/>
      <c r="O117" s="145"/>
      <c r="P117" s="145"/>
      <c r="Q117" s="145"/>
      <c r="R117" s="145"/>
      <c r="S117" s="145"/>
      <c r="T117" s="145"/>
      <c r="U117" s="145"/>
      <c r="V117" s="145"/>
      <c r="W117" s="145"/>
      <c r="X117" s="145"/>
      <c r="Y117" s="145"/>
      <c r="Z117" s="145"/>
      <c r="AA117" s="145"/>
      <c r="AB117" s="145"/>
    </row>
    <row r="118" spans="3:28" ht="14.25">
      <c r="C118" s="145"/>
      <c r="D118" s="145"/>
      <c r="E118" s="145"/>
      <c r="H118" s="145"/>
      <c r="I118" s="145"/>
      <c r="J118" s="145"/>
      <c r="K118" s="145"/>
      <c r="L118" s="145"/>
      <c r="M118" s="145"/>
      <c r="N118" s="145"/>
      <c r="O118" s="145"/>
      <c r="P118" s="145"/>
      <c r="Q118" s="145"/>
      <c r="R118" s="145"/>
      <c r="S118" s="145"/>
      <c r="T118" s="145"/>
      <c r="U118" s="145"/>
      <c r="V118" s="145"/>
      <c r="W118" s="145"/>
      <c r="X118" s="145"/>
      <c r="Y118" s="145"/>
      <c r="Z118" s="145"/>
      <c r="AA118" s="145"/>
      <c r="AB118" s="145"/>
    </row>
    <row r="119" spans="3:28" ht="14.25">
      <c r="C119" s="145"/>
      <c r="D119" s="145"/>
      <c r="E119" s="145"/>
      <c r="H119" s="145"/>
      <c r="I119" s="145"/>
      <c r="J119" s="145"/>
      <c r="K119" s="145"/>
      <c r="L119" s="145"/>
      <c r="M119" s="145"/>
      <c r="N119" s="145"/>
      <c r="O119" s="145"/>
      <c r="P119" s="145"/>
      <c r="Q119" s="145"/>
      <c r="R119" s="145"/>
      <c r="S119" s="145"/>
      <c r="T119" s="145"/>
      <c r="U119" s="145"/>
      <c r="V119" s="145"/>
      <c r="W119" s="145"/>
      <c r="X119" s="145"/>
      <c r="Y119" s="145"/>
      <c r="Z119" s="145"/>
      <c r="AA119" s="145"/>
      <c r="AB119" s="145"/>
    </row>
    <row r="120" spans="3:28" ht="14.25">
      <c r="C120" s="145"/>
      <c r="D120" s="145"/>
      <c r="E120" s="145"/>
      <c r="H120" s="145"/>
      <c r="I120" s="145"/>
      <c r="J120" s="145"/>
      <c r="K120" s="145"/>
      <c r="L120" s="145"/>
      <c r="M120" s="145"/>
      <c r="N120" s="145"/>
      <c r="O120" s="145"/>
      <c r="P120" s="145"/>
      <c r="Q120" s="145"/>
      <c r="R120" s="145"/>
      <c r="S120" s="145"/>
      <c r="T120" s="145"/>
      <c r="U120" s="145"/>
      <c r="V120" s="145"/>
      <c r="W120" s="145"/>
      <c r="X120" s="145"/>
      <c r="Y120" s="145"/>
      <c r="Z120" s="145"/>
      <c r="AA120" s="145"/>
      <c r="AB120" s="145"/>
    </row>
    <row r="121" spans="3:28" ht="14.25">
      <c r="C121" s="145"/>
      <c r="D121" s="145"/>
      <c r="E121" s="145"/>
      <c r="H121" s="145"/>
      <c r="I121" s="145"/>
      <c r="J121" s="145"/>
      <c r="K121" s="145"/>
      <c r="L121" s="145"/>
      <c r="M121" s="145"/>
      <c r="N121" s="145"/>
      <c r="O121" s="145"/>
      <c r="P121" s="145"/>
      <c r="Q121" s="145"/>
      <c r="R121" s="145"/>
      <c r="S121" s="145"/>
      <c r="T121" s="145"/>
      <c r="U121" s="145"/>
      <c r="V121" s="145"/>
      <c r="W121" s="145"/>
      <c r="X121" s="145"/>
      <c r="Y121" s="145"/>
      <c r="Z121" s="145"/>
      <c r="AA121" s="145"/>
      <c r="AB121" s="145"/>
    </row>
    <row r="122" spans="3:28" ht="14.25">
      <c r="C122" s="145"/>
      <c r="D122" s="145"/>
      <c r="E122" s="145"/>
      <c r="H122" s="145"/>
      <c r="I122" s="145"/>
      <c r="J122" s="145"/>
      <c r="K122" s="145"/>
      <c r="L122" s="145"/>
      <c r="M122" s="145"/>
      <c r="N122" s="145"/>
      <c r="O122" s="145"/>
      <c r="P122" s="145"/>
      <c r="Q122" s="145"/>
      <c r="R122" s="145"/>
      <c r="S122" s="145"/>
      <c r="T122" s="145"/>
      <c r="U122" s="145"/>
      <c r="V122" s="145"/>
      <c r="W122" s="145"/>
      <c r="X122" s="145"/>
      <c r="Y122" s="145"/>
      <c r="Z122" s="145"/>
      <c r="AA122" s="145"/>
      <c r="AB122" s="145"/>
    </row>
    <row r="123" spans="3:28" ht="14.25">
      <c r="C123" s="145"/>
      <c r="D123" s="145"/>
      <c r="E123" s="145"/>
      <c r="H123" s="145"/>
      <c r="I123" s="145"/>
      <c r="J123" s="145"/>
      <c r="K123" s="145"/>
      <c r="L123" s="145"/>
      <c r="M123" s="145"/>
      <c r="N123" s="145"/>
      <c r="O123" s="145"/>
      <c r="P123" s="145"/>
      <c r="Q123" s="145"/>
      <c r="R123" s="145"/>
      <c r="S123" s="145"/>
      <c r="T123" s="145"/>
      <c r="U123" s="145"/>
      <c r="V123" s="145"/>
      <c r="W123" s="145"/>
      <c r="X123" s="145"/>
      <c r="Y123" s="145"/>
      <c r="Z123" s="145"/>
      <c r="AA123" s="145"/>
      <c r="AB123" s="145"/>
    </row>
    <row r="124" spans="3:28" ht="14.25">
      <c r="C124" s="145"/>
      <c r="D124" s="145"/>
      <c r="E124" s="145"/>
      <c r="H124" s="145"/>
      <c r="I124" s="145"/>
      <c r="J124" s="145"/>
      <c r="K124" s="145"/>
      <c r="L124" s="145"/>
      <c r="M124" s="145"/>
      <c r="N124" s="145"/>
      <c r="O124" s="145"/>
      <c r="P124" s="145"/>
      <c r="Q124" s="145"/>
      <c r="R124" s="145"/>
      <c r="S124" s="145"/>
      <c r="T124" s="145"/>
      <c r="U124" s="145"/>
      <c r="V124" s="145"/>
      <c r="W124" s="145"/>
      <c r="X124" s="145"/>
      <c r="Y124" s="145"/>
      <c r="Z124" s="145"/>
      <c r="AA124" s="145"/>
      <c r="AB124" s="145"/>
    </row>
    <row r="125" spans="3:28" ht="14.25">
      <c r="C125" s="145"/>
      <c r="D125" s="145"/>
      <c r="E125" s="145"/>
      <c r="H125" s="145"/>
      <c r="I125" s="145"/>
      <c r="J125" s="145"/>
      <c r="K125" s="145"/>
      <c r="L125" s="145"/>
      <c r="M125" s="145"/>
      <c r="N125" s="145"/>
      <c r="O125" s="145"/>
      <c r="P125" s="145"/>
      <c r="Q125" s="145"/>
      <c r="R125" s="145"/>
      <c r="S125" s="145"/>
      <c r="T125" s="145"/>
      <c r="U125" s="145"/>
      <c r="V125" s="145"/>
      <c r="W125" s="145"/>
      <c r="X125" s="145"/>
      <c r="Y125" s="145"/>
      <c r="Z125" s="145"/>
      <c r="AA125" s="145"/>
      <c r="AB125" s="145"/>
    </row>
    <row r="126" spans="3:28" ht="14.25">
      <c r="C126" s="145"/>
      <c r="D126" s="145"/>
      <c r="E126" s="145"/>
      <c r="H126" s="145"/>
      <c r="I126" s="145"/>
      <c r="J126" s="145"/>
      <c r="K126" s="145"/>
      <c r="L126" s="145"/>
      <c r="M126" s="145"/>
      <c r="N126" s="145"/>
      <c r="O126" s="145"/>
      <c r="P126" s="145"/>
      <c r="Q126" s="145"/>
      <c r="R126" s="145"/>
      <c r="S126" s="145"/>
      <c r="T126" s="145"/>
      <c r="U126" s="145"/>
      <c r="V126" s="145"/>
      <c r="W126" s="145"/>
      <c r="X126" s="145"/>
      <c r="Y126" s="145"/>
      <c r="Z126" s="145"/>
      <c r="AA126" s="145"/>
      <c r="AB126" s="145"/>
    </row>
    <row r="127" spans="3:28" ht="14.25">
      <c r="C127" s="145"/>
      <c r="D127" s="145"/>
      <c r="E127" s="145"/>
      <c r="H127" s="145"/>
      <c r="I127" s="145"/>
      <c r="J127" s="145"/>
      <c r="K127" s="145"/>
      <c r="L127" s="145"/>
      <c r="M127" s="145"/>
      <c r="N127" s="145"/>
      <c r="O127" s="145"/>
      <c r="P127" s="145"/>
      <c r="Q127" s="145"/>
      <c r="R127" s="145"/>
      <c r="S127" s="145"/>
      <c r="T127" s="145"/>
      <c r="U127" s="145"/>
      <c r="V127" s="145"/>
      <c r="W127" s="145"/>
      <c r="X127" s="145"/>
      <c r="Y127" s="145"/>
      <c r="Z127" s="145"/>
      <c r="AA127" s="145"/>
      <c r="AB127" s="145"/>
    </row>
    <row r="128" spans="3:28" ht="14.25">
      <c r="C128" s="145"/>
      <c r="D128" s="145"/>
      <c r="E128" s="145"/>
      <c r="H128" s="145"/>
      <c r="I128" s="145"/>
      <c r="J128" s="145"/>
      <c r="K128" s="145"/>
      <c r="L128" s="145"/>
      <c r="M128" s="145"/>
      <c r="N128" s="145"/>
      <c r="O128" s="145"/>
      <c r="P128" s="145"/>
      <c r="Q128" s="145"/>
      <c r="R128" s="145"/>
      <c r="S128" s="145"/>
      <c r="T128" s="145"/>
      <c r="U128" s="145"/>
      <c r="V128" s="145"/>
      <c r="W128" s="145"/>
      <c r="X128" s="145"/>
      <c r="Y128" s="145"/>
      <c r="Z128" s="145"/>
      <c r="AA128" s="145"/>
      <c r="AB128" s="145"/>
    </row>
    <row r="129" spans="3:28" ht="14.25">
      <c r="C129" s="145"/>
      <c r="D129" s="145"/>
      <c r="E129" s="145"/>
      <c r="H129" s="145"/>
      <c r="I129" s="145"/>
      <c r="J129" s="145"/>
      <c r="K129" s="145"/>
      <c r="L129" s="145"/>
      <c r="M129" s="145"/>
      <c r="N129" s="145"/>
      <c r="O129" s="145"/>
      <c r="P129" s="145"/>
      <c r="Q129" s="145"/>
      <c r="R129" s="145"/>
      <c r="S129" s="145"/>
      <c r="T129" s="145"/>
      <c r="U129" s="145"/>
      <c r="V129" s="145"/>
      <c r="W129" s="145"/>
      <c r="X129" s="145"/>
      <c r="Y129" s="145"/>
      <c r="Z129" s="145"/>
      <c r="AA129" s="145"/>
      <c r="AB129" s="145"/>
    </row>
    <row r="130" spans="3:28" ht="14.25">
      <c r="C130" s="145"/>
      <c r="D130" s="145"/>
      <c r="E130" s="145"/>
      <c r="H130" s="145"/>
      <c r="I130" s="145"/>
      <c r="J130" s="145"/>
      <c r="K130" s="145"/>
      <c r="L130" s="145"/>
      <c r="M130" s="145"/>
      <c r="N130" s="145"/>
      <c r="O130" s="145"/>
      <c r="P130" s="145"/>
      <c r="Q130" s="145"/>
      <c r="R130" s="145"/>
      <c r="S130" s="145"/>
      <c r="T130" s="145"/>
      <c r="U130" s="145"/>
      <c r="V130" s="145"/>
      <c r="W130" s="145"/>
      <c r="X130" s="145"/>
      <c r="Y130" s="145"/>
      <c r="Z130" s="145"/>
      <c r="AA130" s="145"/>
      <c r="AB130" s="145"/>
    </row>
    <row r="131" spans="3:28" ht="14.25">
      <c r="C131" s="145"/>
      <c r="D131" s="145"/>
      <c r="E131" s="145"/>
      <c r="H131" s="145"/>
      <c r="I131" s="145"/>
      <c r="J131" s="145"/>
      <c r="K131" s="145"/>
      <c r="L131" s="145"/>
      <c r="M131" s="145"/>
      <c r="N131" s="145"/>
      <c r="O131" s="145"/>
      <c r="P131" s="145"/>
      <c r="Q131" s="145"/>
      <c r="R131" s="145"/>
      <c r="S131" s="145"/>
      <c r="T131" s="145"/>
      <c r="U131" s="145"/>
      <c r="V131" s="145"/>
      <c r="W131" s="145"/>
      <c r="X131" s="145"/>
      <c r="Y131" s="145"/>
      <c r="Z131" s="145"/>
      <c r="AA131" s="145"/>
      <c r="AB131" s="145"/>
    </row>
    <row r="132" spans="3:28" ht="14.25">
      <c r="C132" s="145"/>
      <c r="D132" s="145"/>
      <c r="E132" s="145"/>
      <c r="H132" s="145"/>
      <c r="I132" s="145"/>
      <c r="J132" s="145"/>
      <c r="K132" s="145"/>
      <c r="L132" s="145"/>
      <c r="M132" s="145"/>
      <c r="N132" s="145"/>
      <c r="O132" s="145"/>
      <c r="P132" s="145"/>
      <c r="Q132" s="145"/>
      <c r="R132" s="145"/>
      <c r="S132" s="145"/>
      <c r="T132" s="145"/>
      <c r="U132" s="145"/>
      <c r="V132" s="145"/>
      <c r="W132" s="145"/>
      <c r="X132" s="145"/>
      <c r="Y132" s="145"/>
      <c r="Z132" s="145"/>
      <c r="AA132" s="145"/>
      <c r="AB132" s="145"/>
    </row>
    <row r="133" spans="3:28" ht="14.25">
      <c r="C133" s="145"/>
      <c r="D133" s="145"/>
      <c r="E133" s="145"/>
      <c r="H133" s="145"/>
      <c r="I133" s="145"/>
      <c r="J133" s="145"/>
      <c r="K133" s="145"/>
      <c r="L133" s="145"/>
      <c r="M133" s="145"/>
      <c r="N133" s="145"/>
      <c r="O133" s="145"/>
      <c r="P133" s="145"/>
      <c r="Q133" s="145"/>
      <c r="R133" s="145"/>
      <c r="S133" s="145"/>
      <c r="T133" s="145"/>
      <c r="U133" s="145"/>
      <c r="V133" s="145"/>
      <c r="W133" s="145"/>
      <c r="X133" s="145"/>
      <c r="Y133" s="145"/>
      <c r="Z133" s="145"/>
      <c r="AA133" s="145"/>
      <c r="AB133" s="145"/>
    </row>
    <row r="134" spans="3:28" ht="14.25">
      <c r="C134" s="145"/>
      <c r="D134" s="145"/>
      <c r="E134" s="145"/>
      <c r="H134" s="145"/>
      <c r="I134" s="145"/>
      <c r="J134" s="145"/>
      <c r="K134" s="145"/>
      <c r="L134" s="145"/>
      <c r="M134" s="145"/>
      <c r="N134" s="145"/>
      <c r="O134" s="145"/>
      <c r="P134" s="145"/>
      <c r="Q134" s="145"/>
      <c r="R134" s="145"/>
      <c r="S134" s="145"/>
      <c r="T134" s="145"/>
      <c r="U134" s="145"/>
      <c r="V134" s="145"/>
      <c r="W134" s="145"/>
      <c r="X134" s="145"/>
      <c r="Y134" s="145"/>
      <c r="Z134" s="145"/>
      <c r="AA134" s="145"/>
      <c r="AB134" s="145"/>
    </row>
    <row r="135" spans="3:28" ht="14.25">
      <c r="C135" s="145"/>
      <c r="D135" s="145"/>
      <c r="E135" s="145"/>
      <c r="H135" s="145"/>
      <c r="I135" s="145"/>
      <c r="J135" s="145"/>
      <c r="K135" s="145"/>
      <c r="L135" s="145"/>
      <c r="M135" s="145"/>
      <c r="N135" s="145"/>
      <c r="O135" s="145"/>
      <c r="P135" s="145"/>
      <c r="Q135" s="145"/>
      <c r="R135" s="145"/>
      <c r="S135" s="145"/>
      <c r="T135" s="145"/>
      <c r="U135" s="145"/>
      <c r="V135" s="145"/>
      <c r="W135" s="145"/>
      <c r="X135" s="145"/>
      <c r="Y135" s="145"/>
      <c r="Z135" s="145"/>
      <c r="AA135" s="145"/>
      <c r="AB135" s="145"/>
    </row>
    <row r="136" spans="3:28" ht="14.25">
      <c r="C136" s="145"/>
      <c r="D136" s="145"/>
      <c r="E136" s="145"/>
      <c r="H136" s="145"/>
      <c r="I136" s="145"/>
      <c r="J136" s="145"/>
      <c r="K136" s="145"/>
      <c r="L136" s="145"/>
      <c r="M136" s="145"/>
      <c r="N136" s="145"/>
      <c r="O136" s="145"/>
      <c r="P136" s="145"/>
      <c r="Q136" s="145"/>
      <c r="R136" s="145"/>
      <c r="S136" s="145"/>
      <c r="T136" s="145"/>
      <c r="U136" s="145"/>
      <c r="V136" s="145"/>
      <c r="W136" s="145"/>
      <c r="X136" s="145"/>
      <c r="Y136" s="145"/>
      <c r="Z136" s="145"/>
      <c r="AA136" s="145"/>
      <c r="AB136" s="145"/>
    </row>
    <row r="137" spans="3:28" ht="14.25">
      <c r="C137" s="145"/>
      <c r="D137" s="145"/>
      <c r="E137" s="145"/>
      <c r="H137" s="145"/>
      <c r="I137" s="145"/>
      <c r="J137" s="145"/>
      <c r="K137" s="145"/>
      <c r="L137" s="145"/>
      <c r="M137" s="145"/>
      <c r="N137" s="145"/>
      <c r="O137" s="145"/>
      <c r="P137" s="145"/>
      <c r="Q137" s="145"/>
      <c r="R137" s="145"/>
      <c r="S137" s="145"/>
      <c r="T137" s="145"/>
      <c r="U137" s="145"/>
      <c r="V137" s="145"/>
      <c r="W137" s="145"/>
      <c r="X137" s="145"/>
      <c r="Y137" s="145"/>
      <c r="Z137" s="145"/>
      <c r="AA137" s="145"/>
      <c r="AB137" s="145"/>
    </row>
    <row r="138" spans="3:28" ht="14.25">
      <c r="C138" s="145"/>
      <c r="D138" s="145"/>
      <c r="E138" s="145"/>
      <c r="H138" s="145"/>
      <c r="I138" s="145"/>
      <c r="J138" s="145"/>
      <c r="K138" s="145"/>
      <c r="L138" s="145"/>
      <c r="M138" s="145"/>
      <c r="N138" s="145"/>
      <c r="O138" s="145"/>
      <c r="P138" s="145"/>
      <c r="Q138" s="145"/>
      <c r="R138" s="145"/>
      <c r="S138" s="145"/>
      <c r="T138" s="145"/>
      <c r="U138" s="145"/>
      <c r="V138" s="145"/>
      <c r="W138" s="145"/>
      <c r="X138" s="145"/>
      <c r="Y138" s="145"/>
      <c r="Z138" s="145"/>
      <c r="AA138" s="145"/>
      <c r="AB138" s="145"/>
    </row>
    <row r="139" spans="3:28" ht="14.25">
      <c r="C139" s="145"/>
      <c r="D139" s="145"/>
      <c r="E139" s="145"/>
      <c r="H139" s="145"/>
      <c r="I139" s="145"/>
      <c r="J139" s="145"/>
      <c r="K139" s="145"/>
      <c r="L139" s="145"/>
      <c r="M139" s="145"/>
      <c r="N139" s="145"/>
      <c r="O139" s="145"/>
      <c r="P139" s="145"/>
      <c r="Q139" s="145"/>
      <c r="R139" s="145"/>
      <c r="S139" s="145"/>
      <c r="T139" s="145"/>
      <c r="U139" s="145"/>
      <c r="V139" s="145"/>
      <c r="W139" s="145"/>
      <c r="X139" s="145"/>
      <c r="Y139" s="145"/>
      <c r="Z139" s="145"/>
      <c r="AA139" s="145"/>
      <c r="AB139" s="145"/>
    </row>
    <row r="140" spans="3:28" ht="14.25">
      <c r="C140" s="145"/>
      <c r="D140" s="145"/>
      <c r="E140" s="145"/>
      <c r="H140" s="145"/>
      <c r="I140" s="145"/>
      <c r="J140" s="145"/>
      <c r="K140" s="145"/>
      <c r="L140" s="145"/>
      <c r="M140" s="145"/>
      <c r="N140" s="145"/>
      <c r="O140" s="145"/>
      <c r="P140" s="145"/>
      <c r="Q140" s="145"/>
      <c r="R140" s="145"/>
      <c r="S140" s="145"/>
      <c r="T140" s="145"/>
      <c r="U140" s="145"/>
      <c r="V140" s="145"/>
      <c r="W140" s="145"/>
      <c r="X140" s="145"/>
      <c r="Y140" s="145"/>
      <c r="Z140" s="145"/>
      <c r="AA140" s="145"/>
      <c r="AB140" s="145"/>
    </row>
    <row r="141" spans="3:28" ht="14.25">
      <c r="C141" s="145"/>
      <c r="D141" s="145"/>
      <c r="E141" s="145"/>
      <c r="H141" s="145"/>
      <c r="I141" s="145"/>
      <c r="J141" s="145"/>
      <c r="K141" s="145"/>
      <c r="L141" s="145"/>
      <c r="M141" s="145"/>
      <c r="N141" s="145"/>
      <c r="O141" s="145"/>
      <c r="P141" s="145"/>
      <c r="Q141" s="145"/>
      <c r="R141" s="145"/>
      <c r="S141" s="145"/>
      <c r="T141" s="145"/>
      <c r="U141" s="145"/>
      <c r="V141" s="145"/>
      <c r="W141" s="145"/>
      <c r="X141" s="145"/>
      <c r="Y141" s="145"/>
      <c r="Z141" s="145"/>
      <c r="AA141" s="145"/>
      <c r="AB141" s="145"/>
    </row>
    <row r="142" spans="3:28" ht="14.25">
      <c r="C142" s="145"/>
      <c r="D142" s="145"/>
      <c r="E142" s="145"/>
      <c r="H142" s="145"/>
      <c r="I142" s="145"/>
      <c r="J142" s="145"/>
      <c r="K142" s="145"/>
      <c r="L142" s="145"/>
      <c r="M142" s="145"/>
      <c r="N142" s="145"/>
      <c r="O142" s="145"/>
      <c r="P142" s="145"/>
      <c r="Q142" s="145"/>
      <c r="R142" s="145"/>
      <c r="S142" s="145"/>
      <c r="T142" s="145"/>
      <c r="U142" s="145"/>
      <c r="V142" s="145"/>
      <c r="W142" s="145"/>
      <c r="X142" s="145"/>
      <c r="Y142" s="145"/>
      <c r="Z142" s="145"/>
      <c r="AA142" s="145"/>
      <c r="AB142" s="145"/>
    </row>
    <row r="143" spans="3:28" ht="14.25">
      <c r="C143" s="145"/>
      <c r="D143" s="145"/>
      <c r="E143" s="145"/>
      <c r="H143" s="145"/>
      <c r="I143" s="145"/>
      <c r="J143" s="145"/>
      <c r="K143" s="145"/>
      <c r="L143" s="145"/>
      <c r="M143" s="145"/>
      <c r="N143" s="145"/>
      <c r="O143" s="145"/>
      <c r="P143" s="145"/>
      <c r="Q143" s="145"/>
      <c r="R143" s="145"/>
      <c r="S143" s="145"/>
      <c r="T143" s="145"/>
      <c r="U143" s="145"/>
      <c r="V143" s="145"/>
      <c r="W143" s="145"/>
      <c r="X143" s="145"/>
      <c r="Y143" s="145"/>
      <c r="Z143" s="145"/>
      <c r="AA143" s="145"/>
      <c r="AB143" s="145"/>
    </row>
    <row r="144" spans="3:28" ht="14.25">
      <c r="C144" s="145"/>
      <c r="D144" s="145"/>
      <c r="E144" s="145"/>
      <c r="H144" s="145"/>
      <c r="I144" s="145"/>
      <c r="J144" s="145"/>
      <c r="K144" s="145"/>
      <c r="L144" s="145"/>
      <c r="M144" s="145"/>
      <c r="N144" s="145"/>
      <c r="O144" s="145"/>
      <c r="P144" s="145"/>
      <c r="Q144" s="145"/>
      <c r="R144" s="145"/>
      <c r="S144" s="145"/>
      <c r="T144" s="145"/>
      <c r="U144" s="145"/>
      <c r="V144" s="145"/>
      <c r="W144" s="145"/>
      <c r="X144" s="145"/>
      <c r="Y144" s="145"/>
      <c r="Z144" s="145"/>
      <c r="AA144" s="145"/>
      <c r="AB144" s="145"/>
    </row>
    <row r="145" spans="3:28" ht="14.25">
      <c r="C145" s="145"/>
      <c r="D145" s="145"/>
      <c r="E145" s="145"/>
      <c r="H145" s="145"/>
      <c r="I145" s="145"/>
      <c r="J145" s="145"/>
      <c r="K145" s="145"/>
      <c r="L145" s="145"/>
      <c r="M145" s="145"/>
      <c r="N145" s="145"/>
      <c r="O145" s="145"/>
      <c r="P145" s="145"/>
      <c r="Q145" s="145"/>
      <c r="R145" s="145"/>
      <c r="S145" s="145"/>
      <c r="T145" s="145"/>
      <c r="U145" s="145"/>
      <c r="V145" s="145"/>
      <c r="W145" s="145"/>
      <c r="X145" s="145"/>
      <c r="Y145" s="145"/>
      <c r="Z145" s="145"/>
      <c r="AA145" s="145"/>
      <c r="AB145" s="145"/>
    </row>
    <row r="146" spans="3:28" ht="14.25">
      <c r="C146" s="145"/>
      <c r="D146" s="145"/>
      <c r="E146" s="145"/>
      <c r="H146" s="145"/>
      <c r="I146" s="145"/>
      <c r="J146" s="145"/>
      <c r="K146" s="145"/>
      <c r="L146" s="145"/>
      <c r="M146" s="145"/>
      <c r="N146" s="145"/>
      <c r="O146" s="145"/>
      <c r="P146" s="145"/>
      <c r="Q146" s="145"/>
      <c r="R146" s="145"/>
      <c r="S146" s="145"/>
      <c r="T146" s="145"/>
      <c r="U146" s="145"/>
      <c r="V146" s="145"/>
      <c r="W146" s="145"/>
      <c r="X146" s="145"/>
      <c r="Y146" s="145"/>
      <c r="Z146" s="145"/>
      <c r="AA146" s="145"/>
      <c r="AB146" s="145"/>
    </row>
    <row r="147" spans="3:28" ht="14.25">
      <c r="C147" s="145"/>
      <c r="D147" s="145"/>
      <c r="E147" s="145"/>
      <c r="H147" s="145"/>
      <c r="I147" s="145"/>
      <c r="J147" s="145"/>
      <c r="K147" s="145"/>
      <c r="L147" s="145"/>
      <c r="M147" s="145"/>
      <c r="N147" s="145"/>
      <c r="O147" s="145"/>
      <c r="P147" s="145"/>
      <c r="Q147" s="145"/>
      <c r="R147" s="145"/>
      <c r="S147" s="145"/>
      <c r="T147" s="145"/>
      <c r="U147" s="145"/>
      <c r="V147" s="145"/>
      <c r="W147" s="145"/>
      <c r="X147" s="145"/>
      <c r="Y147" s="145"/>
      <c r="Z147" s="145"/>
      <c r="AA147" s="145"/>
      <c r="AB147" s="145"/>
    </row>
    <row r="148" spans="3:28" ht="14.25">
      <c r="C148" s="145"/>
      <c r="D148" s="145"/>
      <c r="E148" s="145"/>
      <c r="H148" s="145"/>
      <c r="I148" s="145"/>
      <c r="J148" s="145"/>
      <c r="K148" s="145"/>
      <c r="L148" s="145"/>
      <c r="M148" s="145"/>
      <c r="N148" s="145"/>
      <c r="O148" s="145"/>
      <c r="P148" s="145"/>
      <c r="Q148" s="145"/>
      <c r="R148" s="145"/>
      <c r="S148" s="145"/>
      <c r="T148" s="145"/>
      <c r="U148" s="145"/>
      <c r="V148" s="145"/>
      <c r="W148" s="145"/>
      <c r="X148" s="145"/>
      <c r="Y148" s="145"/>
      <c r="Z148" s="145"/>
      <c r="AA148" s="145"/>
      <c r="AB148" s="145"/>
    </row>
    <row r="149" spans="3:28" ht="14.25">
      <c r="C149" s="145"/>
      <c r="D149" s="145"/>
      <c r="E149" s="145"/>
      <c r="H149" s="145"/>
      <c r="I149" s="145"/>
      <c r="J149" s="145"/>
      <c r="K149" s="145"/>
      <c r="L149" s="145"/>
      <c r="M149" s="145"/>
      <c r="N149" s="145"/>
      <c r="O149" s="145"/>
      <c r="P149" s="145"/>
      <c r="Q149" s="145"/>
      <c r="R149" s="145"/>
      <c r="S149" s="145"/>
      <c r="T149" s="145"/>
      <c r="U149" s="145"/>
      <c r="V149" s="145"/>
      <c r="W149" s="145"/>
      <c r="X149" s="145"/>
      <c r="Y149" s="145"/>
      <c r="Z149" s="145"/>
      <c r="AA149" s="145"/>
      <c r="AB149" s="145"/>
    </row>
    <row r="150" spans="3:28" ht="14.25">
      <c r="C150" s="145"/>
      <c r="D150" s="145"/>
      <c r="E150" s="145"/>
      <c r="H150" s="145"/>
      <c r="I150" s="145"/>
      <c r="J150" s="145"/>
      <c r="K150" s="145"/>
      <c r="L150" s="145"/>
      <c r="M150" s="145"/>
      <c r="N150" s="145"/>
      <c r="O150" s="145"/>
      <c r="P150" s="145"/>
      <c r="Q150" s="145"/>
      <c r="R150" s="145"/>
      <c r="S150" s="145"/>
      <c r="T150" s="145"/>
      <c r="U150" s="145"/>
      <c r="V150" s="145"/>
      <c r="W150" s="145"/>
      <c r="X150" s="145"/>
      <c r="Y150" s="145"/>
      <c r="Z150" s="145"/>
      <c r="AA150" s="145"/>
      <c r="AB150" s="145"/>
    </row>
    <row r="151" spans="3:28" ht="14.25">
      <c r="C151" s="145"/>
      <c r="D151" s="145"/>
      <c r="E151" s="145"/>
      <c r="H151" s="145"/>
      <c r="I151" s="145"/>
      <c r="J151" s="145"/>
      <c r="K151" s="145"/>
      <c r="L151" s="145"/>
      <c r="M151" s="145"/>
      <c r="N151" s="145"/>
      <c r="O151" s="145"/>
      <c r="P151" s="145"/>
      <c r="Q151" s="145"/>
      <c r="R151" s="145"/>
      <c r="S151" s="145"/>
      <c r="T151" s="145"/>
      <c r="U151" s="145"/>
      <c r="V151" s="145"/>
      <c r="W151" s="145"/>
      <c r="X151" s="145"/>
      <c r="Y151" s="145"/>
      <c r="Z151" s="145"/>
      <c r="AA151" s="145"/>
      <c r="AB151" s="145"/>
    </row>
    <row r="152" spans="3:28" ht="14.25">
      <c r="C152" s="145"/>
      <c r="D152" s="145"/>
      <c r="E152" s="145"/>
      <c r="H152" s="145"/>
      <c r="I152" s="145"/>
      <c r="J152" s="145"/>
      <c r="K152" s="145"/>
      <c r="L152" s="145"/>
      <c r="M152" s="145"/>
      <c r="N152" s="145"/>
      <c r="O152" s="145"/>
      <c r="P152" s="145"/>
      <c r="Q152" s="145"/>
      <c r="R152" s="145"/>
      <c r="S152" s="145"/>
      <c r="T152" s="145"/>
      <c r="U152" s="145"/>
      <c r="V152" s="145"/>
      <c r="W152" s="145"/>
      <c r="X152" s="145"/>
      <c r="Y152" s="145"/>
      <c r="Z152" s="145"/>
      <c r="AA152" s="145"/>
      <c r="AB152" s="145"/>
    </row>
    <row r="153" spans="3:28" ht="14.25">
      <c r="C153" s="145"/>
      <c r="D153" s="145"/>
      <c r="E153" s="145"/>
      <c r="H153" s="145"/>
      <c r="I153" s="145"/>
      <c r="J153" s="145"/>
      <c r="K153" s="145"/>
      <c r="L153" s="145"/>
      <c r="M153" s="145"/>
      <c r="N153" s="145"/>
      <c r="O153" s="145"/>
      <c r="P153" s="145"/>
      <c r="Q153" s="145"/>
      <c r="R153" s="145"/>
      <c r="S153" s="145"/>
      <c r="T153" s="145"/>
      <c r="U153" s="145"/>
      <c r="V153" s="145"/>
      <c r="W153" s="145"/>
      <c r="X153" s="145"/>
      <c r="Y153" s="145"/>
      <c r="Z153" s="145"/>
      <c r="AA153" s="145"/>
      <c r="AB153" s="145"/>
    </row>
    <row r="154" spans="3:28" ht="14.25">
      <c r="C154" s="145"/>
      <c r="D154" s="145"/>
      <c r="E154" s="145"/>
      <c r="H154" s="145"/>
      <c r="I154" s="145"/>
      <c r="J154" s="145"/>
      <c r="K154" s="145"/>
      <c r="L154" s="145"/>
      <c r="M154" s="145"/>
      <c r="N154" s="145"/>
      <c r="O154" s="145"/>
      <c r="P154" s="145"/>
      <c r="Q154" s="145"/>
      <c r="R154" s="145"/>
      <c r="S154" s="145"/>
      <c r="T154" s="145"/>
      <c r="U154" s="145"/>
      <c r="V154" s="145"/>
      <c r="W154" s="145"/>
      <c r="X154" s="145"/>
      <c r="Y154" s="145"/>
      <c r="Z154" s="145"/>
      <c r="AA154" s="145"/>
      <c r="AB154" s="145"/>
    </row>
    <row r="155" spans="3:28" ht="14.25">
      <c r="C155" s="145"/>
      <c r="D155" s="145"/>
      <c r="E155" s="145"/>
      <c r="H155" s="145"/>
      <c r="I155" s="145"/>
      <c r="J155" s="145"/>
      <c r="K155" s="145"/>
      <c r="L155" s="145"/>
      <c r="M155" s="145"/>
      <c r="N155" s="145"/>
      <c r="O155" s="145"/>
      <c r="P155" s="145"/>
      <c r="Q155" s="145"/>
      <c r="R155" s="145"/>
      <c r="S155" s="145"/>
      <c r="T155" s="145"/>
      <c r="U155" s="145"/>
      <c r="V155" s="145"/>
      <c r="W155" s="145"/>
      <c r="X155" s="145"/>
      <c r="Y155" s="145"/>
      <c r="Z155" s="145"/>
      <c r="AA155" s="145"/>
      <c r="AB155" s="145"/>
    </row>
    <row r="156" spans="3:28" ht="14.25">
      <c r="C156" s="145"/>
      <c r="D156" s="145"/>
      <c r="E156" s="145"/>
      <c r="H156" s="145"/>
      <c r="I156" s="145"/>
      <c r="J156" s="145"/>
      <c r="K156" s="145"/>
      <c r="L156" s="145"/>
      <c r="M156" s="145"/>
      <c r="N156" s="145"/>
      <c r="O156" s="145"/>
      <c r="P156" s="145"/>
      <c r="Q156" s="145"/>
      <c r="R156" s="145"/>
      <c r="S156" s="145"/>
      <c r="T156" s="145"/>
      <c r="U156" s="145"/>
      <c r="V156" s="145"/>
      <c r="W156" s="145"/>
      <c r="X156" s="145"/>
      <c r="Y156" s="145"/>
      <c r="Z156" s="145"/>
      <c r="AA156" s="145"/>
      <c r="AB156" s="145"/>
    </row>
    <row r="157" spans="3:28" ht="14.25">
      <c r="C157" s="145"/>
      <c r="D157" s="145"/>
      <c r="E157" s="145"/>
      <c r="H157" s="145"/>
      <c r="I157" s="145"/>
      <c r="J157" s="145"/>
      <c r="K157" s="145"/>
      <c r="L157" s="145"/>
      <c r="M157" s="145"/>
      <c r="N157" s="145"/>
      <c r="O157" s="145"/>
      <c r="P157" s="145"/>
      <c r="Q157" s="145"/>
      <c r="R157" s="145"/>
      <c r="S157" s="145"/>
      <c r="T157" s="145"/>
      <c r="U157" s="145"/>
      <c r="V157" s="145"/>
      <c r="W157" s="145"/>
      <c r="X157" s="145"/>
      <c r="Y157" s="145"/>
      <c r="Z157" s="145"/>
      <c r="AA157" s="145"/>
      <c r="AB157" s="145"/>
    </row>
    <row r="158" spans="3:28" ht="14.25">
      <c r="C158" s="145"/>
      <c r="D158" s="145"/>
      <c r="E158" s="145"/>
      <c r="H158" s="145"/>
      <c r="I158" s="145"/>
      <c r="J158" s="145"/>
      <c r="K158" s="145"/>
      <c r="L158" s="145"/>
      <c r="M158" s="145"/>
      <c r="N158" s="145"/>
      <c r="O158" s="145"/>
      <c r="P158" s="145"/>
      <c r="Q158" s="145"/>
      <c r="R158" s="145"/>
      <c r="S158" s="145"/>
      <c r="T158" s="145"/>
      <c r="U158" s="145"/>
      <c r="V158" s="145"/>
      <c r="W158" s="145"/>
      <c r="X158" s="145"/>
      <c r="Y158" s="145"/>
      <c r="Z158" s="145"/>
      <c r="AA158" s="145"/>
      <c r="AB158" s="145"/>
    </row>
    <row r="159" spans="3:28" ht="14.25">
      <c r="C159" s="145"/>
      <c r="D159" s="145"/>
      <c r="E159" s="145"/>
      <c r="H159" s="145"/>
      <c r="I159" s="145"/>
      <c r="J159" s="145"/>
      <c r="K159" s="145"/>
      <c r="L159" s="145"/>
      <c r="M159" s="145"/>
      <c r="N159" s="145"/>
      <c r="O159" s="145"/>
      <c r="P159" s="145"/>
      <c r="Q159" s="145"/>
      <c r="R159" s="145"/>
      <c r="S159" s="145"/>
      <c r="T159" s="145"/>
      <c r="U159" s="145"/>
      <c r="V159" s="145"/>
      <c r="W159" s="145"/>
      <c r="X159" s="145"/>
      <c r="Y159" s="145"/>
      <c r="Z159" s="145"/>
      <c r="AA159" s="145"/>
      <c r="AB159" s="145"/>
    </row>
    <row r="160" spans="3:28" ht="14.25">
      <c r="C160" s="145"/>
      <c r="D160" s="145"/>
      <c r="E160" s="145"/>
      <c r="H160" s="145"/>
      <c r="I160" s="145"/>
      <c r="J160" s="145"/>
      <c r="K160" s="145"/>
      <c r="L160" s="145"/>
      <c r="M160" s="145"/>
      <c r="N160" s="145"/>
      <c r="O160" s="145"/>
      <c r="P160" s="145"/>
      <c r="Q160" s="145"/>
      <c r="R160" s="145"/>
      <c r="S160" s="145"/>
      <c r="T160" s="145"/>
      <c r="U160" s="145"/>
      <c r="V160" s="145"/>
      <c r="W160" s="145"/>
      <c r="X160" s="145"/>
      <c r="Y160" s="145"/>
      <c r="Z160" s="145"/>
      <c r="AA160" s="145"/>
      <c r="AB160" s="145"/>
    </row>
    <row r="161" spans="3:28" ht="14.25">
      <c r="C161" s="145"/>
      <c r="D161" s="145"/>
      <c r="E161" s="145"/>
      <c r="H161" s="145"/>
      <c r="I161" s="145"/>
      <c r="J161" s="145"/>
      <c r="K161" s="145"/>
      <c r="L161" s="145"/>
      <c r="M161" s="145"/>
      <c r="N161" s="145"/>
      <c r="O161" s="145"/>
      <c r="P161" s="145"/>
      <c r="Q161" s="145"/>
      <c r="R161" s="145"/>
      <c r="S161" s="145"/>
      <c r="T161" s="145"/>
      <c r="U161" s="145"/>
      <c r="V161" s="145"/>
      <c r="W161" s="145"/>
      <c r="X161" s="145"/>
      <c r="Y161" s="145"/>
      <c r="Z161" s="145"/>
      <c r="AA161" s="145"/>
      <c r="AB161" s="145"/>
    </row>
    <row r="162" spans="3:28" ht="14.25">
      <c r="C162" s="145"/>
      <c r="D162" s="145"/>
      <c r="E162" s="145"/>
      <c r="H162" s="145"/>
      <c r="I162" s="145"/>
      <c r="J162" s="145"/>
      <c r="K162" s="145"/>
      <c r="L162" s="145"/>
      <c r="M162" s="145"/>
      <c r="N162" s="145"/>
      <c r="O162" s="145"/>
      <c r="P162" s="145"/>
      <c r="Q162" s="145"/>
      <c r="R162" s="145"/>
      <c r="S162" s="145"/>
      <c r="T162" s="145"/>
      <c r="U162" s="145"/>
      <c r="V162" s="145"/>
      <c r="W162" s="145"/>
      <c r="X162" s="145"/>
      <c r="Y162" s="145"/>
      <c r="Z162" s="145"/>
      <c r="AA162" s="145"/>
      <c r="AB162" s="145"/>
    </row>
    <row r="163" spans="3:28" ht="14.25">
      <c r="C163" s="145"/>
      <c r="D163" s="145"/>
      <c r="E163" s="145"/>
      <c r="H163" s="145"/>
      <c r="I163" s="145"/>
      <c r="J163" s="145"/>
      <c r="K163" s="145"/>
      <c r="L163" s="145"/>
      <c r="M163" s="145"/>
      <c r="N163" s="145"/>
      <c r="O163" s="145"/>
      <c r="P163" s="145"/>
      <c r="Q163" s="145"/>
      <c r="R163" s="145"/>
      <c r="S163" s="145"/>
      <c r="T163" s="145"/>
      <c r="U163" s="145"/>
      <c r="V163" s="145"/>
      <c r="W163" s="145"/>
      <c r="X163" s="145"/>
      <c r="Y163" s="145"/>
      <c r="Z163" s="145"/>
      <c r="AA163" s="145"/>
      <c r="AB163" s="145"/>
    </row>
    <row r="164" spans="3:28" ht="14.25">
      <c r="C164" s="145"/>
      <c r="D164" s="145"/>
      <c r="E164" s="145"/>
      <c r="H164" s="145"/>
      <c r="I164" s="145"/>
      <c r="J164" s="145"/>
      <c r="K164" s="145"/>
      <c r="L164" s="145"/>
      <c r="M164" s="145"/>
      <c r="N164" s="145"/>
      <c r="O164" s="145"/>
      <c r="P164" s="145"/>
      <c r="Q164" s="145"/>
      <c r="R164" s="145"/>
      <c r="S164" s="145"/>
      <c r="T164" s="145"/>
      <c r="U164" s="145"/>
      <c r="V164" s="145"/>
      <c r="W164" s="145"/>
      <c r="X164" s="145"/>
      <c r="Y164" s="145"/>
      <c r="Z164" s="145"/>
      <c r="AA164" s="145"/>
      <c r="AB164" s="145"/>
    </row>
    <row r="165" spans="3:28" ht="14.25">
      <c r="C165" s="145"/>
      <c r="D165" s="145"/>
      <c r="E165" s="145"/>
      <c r="H165" s="145"/>
      <c r="I165" s="145"/>
      <c r="J165" s="145"/>
      <c r="K165" s="145"/>
      <c r="L165" s="145"/>
      <c r="M165" s="145"/>
      <c r="N165" s="145"/>
      <c r="O165" s="145"/>
      <c r="P165" s="145"/>
      <c r="Q165" s="145"/>
      <c r="R165" s="145"/>
      <c r="S165" s="145"/>
      <c r="T165" s="145"/>
      <c r="U165" s="145"/>
      <c r="V165" s="145"/>
      <c r="W165" s="145"/>
      <c r="X165" s="145"/>
      <c r="Y165" s="145"/>
      <c r="Z165" s="145"/>
      <c r="AA165" s="145"/>
      <c r="AB165" s="145"/>
    </row>
    <row r="166" spans="3:28" ht="14.25">
      <c r="C166" s="145"/>
      <c r="D166" s="145"/>
      <c r="E166" s="145"/>
      <c r="H166" s="145"/>
      <c r="I166" s="145"/>
      <c r="J166" s="145"/>
      <c r="K166" s="145"/>
      <c r="L166" s="145"/>
      <c r="M166" s="145"/>
      <c r="N166" s="145"/>
      <c r="O166" s="145"/>
      <c r="P166" s="145"/>
      <c r="Q166" s="145"/>
      <c r="R166" s="145"/>
      <c r="S166" s="145"/>
      <c r="T166" s="145"/>
      <c r="U166" s="145"/>
      <c r="V166" s="145"/>
      <c r="W166" s="145"/>
      <c r="X166" s="145"/>
      <c r="Y166" s="145"/>
      <c r="Z166" s="145"/>
      <c r="AA166" s="145"/>
      <c r="AB166" s="145"/>
    </row>
    <row r="167" spans="3:28" ht="14.25">
      <c r="C167" s="145"/>
      <c r="D167" s="145"/>
      <c r="E167" s="145"/>
      <c r="H167" s="145"/>
      <c r="I167" s="145"/>
      <c r="J167" s="145"/>
      <c r="K167" s="145"/>
      <c r="L167" s="145"/>
      <c r="M167" s="145"/>
      <c r="N167" s="145"/>
      <c r="O167" s="145"/>
      <c r="P167" s="145"/>
      <c r="Q167" s="145"/>
      <c r="R167" s="145"/>
      <c r="S167" s="145"/>
      <c r="T167" s="145"/>
      <c r="U167" s="145"/>
      <c r="V167" s="145"/>
      <c r="W167" s="145"/>
      <c r="X167" s="145"/>
      <c r="Y167" s="145"/>
      <c r="Z167" s="145"/>
      <c r="AA167" s="145"/>
      <c r="AB167" s="145"/>
    </row>
    <row r="168" spans="3:28" ht="14.25">
      <c r="C168" s="145"/>
      <c r="D168" s="145"/>
      <c r="E168" s="145"/>
      <c r="H168" s="145"/>
      <c r="I168" s="145"/>
      <c r="J168" s="145"/>
      <c r="K168" s="145"/>
      <c r="L168" s="145"/>
      <c r="M168" s="145"/>
      <c r="N168" s="145"/>
      <c r="O168" s="145"/>
      <c r="P168" s="145"/>
      <c r="Q168" s="145"/>
      <c r="R168" s="145"/>
      <c r="S168" s="145"/>
      <c r="T168" s="145"/>
      <c r="U168" s="145"/>
      <c r="V168" s="145"/>
      <c r="W168" s="145"/>
      <c r="X168" s="145"/>
      <c r="Y168" s="145"/>
      <c r="Z168" s="145"/>
      <c r="AA168" s="145"/>
      <c r="AB168" s="145"/>
    </row>
    <row r="169" spans="3:28" ht="14.25">
      <c r="C169" s="145"/>
      <c r="D169" s="145"/>
      <c r="E169" s="145"/>
      <c r="H169" s="145"/>
      <c r="I169" s="145"/>
      <c r="J169" s="145"/>
      <c r="K169" s="145"/>
      <c r="L169" s="145"/>
      <c r="M169" s="145"/>
      <c r="N169" s="145"/>
      <c r="O169" s="145"/>
      <c r="P169" s="145"/>
      <c r="Q169" s="145"/>
      <c r="R169" s="145"/>
      <c r="S169" s="145"/>
      <c r="T169" s="145"/>
      <c r="U169" s="145"/>
      <c r="V169" s="145"/>
      <c r="W169" s="145"/>
      <c r="X169" s="145"/>
      <c r="Y169" s="145"/>
      <c r="Z169" s="145"/>
      <c r="AA169" s="145"/>
      <c r="AB169" s="145"/>
    </row>
    <row r="170" spans="3:28" ht="14.25">
      <c r="C170" s="145"/>
      <c r="D170" s="145"/>
      <c r="E170" s="145"/>
      <c r="H170" s="145"/>
      <c r="I170" s="145"/>
      <c r="J170" s="145"/>
      <c r="K170" s="145"/>
      <c r="L170" s="145"/>
      <c r="M170" s="145"/>
      <c r="N170" s="145"/>
      <c r="O170" s="145"/>
      <c r="P170" s="145"/>
      <c r="Q170" s="145"/>
      <c r="R170" s="145"/>
      <c r="S170" s="145"/>
      <c r="T170" s="145"/>
      <c r="U170" s="145"/>
      <c r="V170" s="145"/>
      <c r="W170" s="145"/>
      <c r="X170" s="145"/>
      <c r="Y170" s="145"/>
      <c r="Z170" s="145"/>
      <c r="AA170" s="145"/>
      <c r="AB170" s="145"/>
    </row>
    <row r="171" spans="3:28" ht="14.25">
      <c r="C171" s="145"/>
      <c r="D171" s="145"/>
      <c r="E171" s="145"/>
      <c r="H171" s="145"/>
      <c r="I171" s="145"/>
      <c r="J171" s="145"/>
      <c r="K171" s="145"/>
      <c r="L171" s="145"/>
      <c r="M171" s="145"/>
      <c r="N171" s="145"/>
      <c r="O171" s="145"/>
      <c r="P171" s="145"/>
      <c r="Q171" s="145"/>
      <c r="R171" s="145"/>
      <c r="S171" s="145"/>
      <c r="T171" s="145"/>
      <c r="U171" s="145"/>
      <c r="V171" s="145"/>
      <c r="W171" s="145"/>
      <c r="X171" s="145"/>
      <c r="Y171" s="145"/>
      <c r="Z171" s="145"/>
      <c r="AA171" s="145"/>
      <c r="AB171" s="145"/>
    </row>
    <row r="172" spans="3:28" ht="14.25">
      <c r="C172" s="145"/>
      <c r="D172" s="145"/>
      <c r="E172" s="145"/>
      <c r="H172" s="145"/>
      <c r="I172" s="145"/>
      <c r="J172" s="145"/>
      <c r="K172" s="145"/>
      <c r="L172" s="145"/>
      <c r="M172" s="145"/>
      <c r="N172" s="145"/>
      <c r="O172" s="145"/>
      <c r="P172" s="145"/>
      <c r="Q172" s="145"/>
      <c r="R172" s="145"/>
      <c r="S172" s="145"/>
      <c r="T172" s="145"/>
      <c r="U172" s="145"/>
      <c r="V172" s="145"/>
      <c r="W172" s="145"/>
      <c r="X172" s="145"/>
      <c r="Y172" s="145"/>
      <c r="Z172" s="145"/>
      <c r="AA172" s="145"/>
      <c r="AB172" s="145"/>
    </row>
    <row r="173" spans="3:28" ht="14.25">
      <c r="C173" s="145"/>
      <c r="D173" s="145"/>
      <c r="E173" s="145"/>
      <c r="H173" s="145"/>
      <c r="I173" s="145"/>
      <c r="J173" s="145"/>
      <c r="K173" s="145"/>
      <c r="L173" s="145"/>
      <c r="M173" s="145"/>
      <c r="N173" s="145"/>
      <c r="O173" s="145"/>
      <c r="P173" s="145"/>
      <c r="Q173" s="145"/>
      <c r="R173" s="145"/>
      <c r="S173" s="145"/>
      <c r="T173" s="145"/>
      <c r="U173" s="145"/>
      <c r="V173" s="145"/>
      <c r="W173" s="145"/>
      <c r="X173" s="145"/>
      <c r="Y173" s="145"/>
      <c r="Z173" s="145"/>
      <c r="AA173" s="145"/>
      <c r="AB173" s="145"/>
    </row>
    <row r="174" spans="3:28" ht="14.25">
      <c r="C174" s="145"/>
      <c r="D174" s="145"/>
      <c r="E174" s="145"/>
      <c r="H174" s="145"/>
      <c r="I174" s="145"/>
      <c r="J174" s="145"/>
      <c r="K174" s="145"/>
      <c r="L174" s="145"/>
      <c r="M174" s="145"/>
      <c r="N174" s="145"/>
      <c r="O174" s="145"/>
      <c r="P174" s="145"/>
      <c r="Q174" s="145"/>
      <c r="R174" s="145"/>
      <c r="S174" s="145"/>
      <c r="T174" s="145"/>
      <c r="U174" s="145"/>
      <c r="V174" s="145"/>
      <c r="W174" s="145"/>
      <c r="X174" s="145"/>
      <c r="Y174" s="145"/>
      <c r="Z174" s="145"/>
      <c r="AA174" s="145"/>
      <c r="AB174" s="145"/>
    </row>
    <row r="175" spans="3:28" ht="14.25">
      <c r="C175" s="145"/>
      <c r="D175" s="145"/>
      <c r="E175" s="145"/>
      <c r="H175" s="145"/>
      <c r="I175" s="145"/>
      <c r="J175" s="145"/>
      <c r="K175" s="145"/>
      <c r="L175" s="145"/>
      <c r="M175" s="145"/>
      <c r="N175" s="145"/>
      <c r="O175" s="145"/>
      <c r="P175" s="145"/>
      <c r="Q175" s="145"/>
      <c r="R175" s="145"/>
      <c r="S175" s="145"/>
      <c r="T175" s="145"/>
      <c r="U175" s="145"/>
      <c r="V175" s="145"/>
      <c r="W175" s="145"/>
      <c r="X175" s="145"/>
      <c r="Y175" s="145"/>
      <c r="Z175" s="145"/>
      <c r="AA175" s="145"/>
      <c r="AB175" s="145"/>
    </row>
    <row r="176" spans="3:28" ht="14.25">
      <c r="C176" s="145"/>
      <c r="D176" s="145"/>
      <c r="E176" s="145"/>
      <c r="H176" s="145"/>
      <c r="I176" s="145"/>
      <c r="J176" s="145"/>
      <c r="K176" s="145"/>
      <c r="L176" s="145"/>
      <c r="M176" s="145"/>
      <c r="N176" s="145"/>
      <c r="O176" s="145"/>
      <c r="P176" s="145"/>
      <c r="Q176" s="145"/>
      <c r="R176" s="145"/>
      <c r="S176" s="145"/>
      <c r="T176" s="145"/>
      <c r="U176" s="145"/>
      <c r="V176" s="145"/>
      <c r="W176" s="145"/>
      <c r="X176" s="145"/>
      <c r="Y176" s="145"/>
      <c r="Z176" s="145"/>
      <c r="AA176" s="145"/>
      <c r="AB176" s="145"/>
    </row>
    <row r="177" spans="3:28" ht="14.25">
      <c r="C177" s="145"/>
      <c r="D177" s="145"/>
      <c r="E177" s="145"/>
      <c r="H177" s="145"/>
      <c r="I177" s="145"/>
      <c r="J177" s="145"/>
      <c r="K177" s="145"/>
      <c r="L177" s="145"/>
      <c r="M177" s="145"/>
      <c r="N177" s="145"/>
      <c r="O177" s="145"/>
      <c r="P177" s="145"/>
      <c r="Q177" s="145"/>
      <c r="R177" s="145"/>
      <c r="S177" s="145"/>
      <c r="T177" s="145"/>
      <c r="U177" s="145"/>
      <c r="V177" s="145"/>
      <c r="W177" s="145"/>
      <c r="X177" s="145"/>
      <c r="Y177" s="145"/>
      <c r="Z177" s="145"/>
      <c r="AA177" s="145"/>
      <c r="AB177" s="145"/>
    </row>
    <row r="178" spans="3:28" ht="14.25">
      <c r="C178" s="145"/>
      <c r="D178" s="145"/>
      <c r="E178" s="145"/>
      <c r="H178" s="145"/>
      <c r="I178" s="145"/>
      <c r="J178" s="145"/>
      <c r="K178" s="145"/>
      <c r="L178" s="145"/>
      <c r="M178" s="145"/>
      <c r="N178" s="145"/>
      <c r="O178" s="145"/>
      <c r="P178" s="145"/>
      <c r="Q178" s="145"/>
      <c r="R178" s="145"/>
      <c r="S178" s="145"/>
      <c r="T178" s="145"/>
      <c r="U178" s="145"/>
      <c r="V178" s="145"/>
      <c r="W178" s="145"/>
      <c r="X178" s="145"/>
      <c r="Y178" s="145"/>
      <c r="Z178" s="145"/>
      <c r="AA178" s="145"/>
      <c r="AB178" s="145"/>
    </row>
    <row r="179" spans="3:28" ht="14.25">
      <c r="C179" s="145"/>
      <c r="D179" s="145"/>
      <c r="E179" s="145"/>
      <c r="H179" s="145"/>
      <c r="I179" s="145"/>
      <c r="J179" s="145"/>
      <c r="K179" s="145"/>
      <c r="L179" s="145"/>
      <c r="M179" s="145"/>
      <c r="N179" s="145"/>
      <c r="O179" s="145"/>
      <c r="P179" s="145"/>
      <c r="Q179" s="145"/>
      <c r="R179" s="145"/>
      <c r="S179" s="145"/>
      <c r="T179" s="145"/>
      <c r="U179" s="145"/>
      <c r="V179" s="145"/>
      <c r="W179" s="145"/>
      <c r="X179" s="145"/>
      <c r="Y179" s="145"/>
      <c r="Z179" s="145"/>
      <c r="AA179" s="145"/>
      <c r="AB179" s="145"/>
    </row>
    <row r="180" spans="3:28" ht="14.25">
      <c r="C180" s="145"/>
      <c r="D180" s="145"/>
      <c r="E180" s="145"/>
      <c r="H180" s="145"/>
      <c r="I180" s="145"/>
      <c r="J180" s="145"/>
      <c r="K180" s="145"/>
      <c r="L180" s="145"/>
      <c r="M180" s="145"/>
      <c r="N180" s="145"/>
      <c r="O180" s="145"/>
      <c r="P180" s="145"/>
      <c r="Q180" s="145"/>
      <c r="R180" s="145"/>
      <c r="S180" s="145"/>
      <c r="T180" s="145"/>
      <c r="U180" s="145"/>
      <c r="V180" s="145"/>
      <c r="W180" s="145"/>
      <c r="X180" s="145"/>
      <c r="Y180" s="145"/>
      <c r="Z180" s="145"/>
      <c r="AA180" s="145"/>
      <c r="AB180" s="145"/>
    </row>
    <row r="181" spans="3:28" ht="14.25">
      <c r="C181" s="145"/>
      <c r="D181" s="145"/>
      <c r="E181" s="145"/>
      <c r="H181" s="145"/>
      <c r="I181" s="145"/>
      <c r="J181" s="145"/>
      <c r="K181" s="145"/>
      <c r="L181" s="145"/>
      <c r="M181" s="145"/>
      <c r="N181" s="145"/>
      <c r="O181" s="145"/>
      <c r="P181" s="145"/>
      <c r="Q181" s="145"/>
      <c r="R181" s="145"/>
      <c r="S181" s="145"/>
      <c r="T181" s="145"/>
      <c r="U181" s="145"/>
      <c r="V181" s="145"/>
      <c r="W181" s="145"/>
      <c r="X181" s="145"/>
      <c r="Y181" s="145"/>
      <c r="Z181" s="145"/>
      <c r="AA181" s="145"/>
      <c r="AB181" s="145"/>
    </row>
    <row r="182" spans="3:28" ht="14.25">
      <c r="C182" s="145"/>
      <c r="D182" s="145"/>
      <c r="E182" s="145"/>
      <c r="H182" s="145"/>
      <c r="I182" s="145"/>
      <c r="J182" s="145"/>
      <c r="K182" s="145"/>
      <c r="L182" s="145"/>
      <c r="M182" s="145"/>
      <c r="N182" s="145"/>
      <c r="O182" s="145"/>
      <c r="P182" s="145"/>
      <c r="Q182" s="145"/>
      <c r="R182" s="145"/>
      <c r="S182" s="145"/>
      <c r="T182" s="145"/>
      <c r="U182" s="145"/>
      <c r="V182" s="145"/>
      <c r="W182" s="145"/>
      <c r="X182" s="145"/>
      <c r="Y182" s="145"/>
      <c r="Z182" s="145"/>
      <c r="AA182" s="145"/>
      <c r="AB182" s="145"/>
    </row>
    <row r="183" spans="3:28" ht="14.25">
      <c r="C183" s="145"/>
      <c r="D183" s="145"/>
      <c r="E183" s="145"/>
      <c r="H183" s="145"/>
      <c r="I183" s="145"/>
      <c r="J183" s="145"/>
      <c r="K183" s="145"/>
      <c r="L183" s="145"/>
      <c r="M183" s="145"/>
      <c r="N183" s="145"/>
      <c r="O183" s="145"/>
      <c r="P183" s="145"/>
      <c r="Q183" s="145"/>
      <c r="R183" s="145"/>
      <c r="S183" s="145"/>
      <c r="T183" s="145"/>
      <c r="U183" s="145"/>
      <c r="V183" s="145"/>
      <c r="W183" s="145"/>
      <c r="X183" s="145"/>
      <c r="Y183" s="145"/>
      <c r="Z183" s="145"/>
      <c r="AA183" s="145"/>
      <c r="AB183" s="145"/>
    </row>
    <row r="184" spans="3:28" ht="14.25">
      <c r="C184" s="145"/>
      <c r="D184" s="145"/>
      <c r="E184" s="145"/>
      <c r="H184" s="145"/>
      <c r="I184" s="145"/>
      <c r="J184" s="145"/>
      <c r="K184" s="145"/>
      <c r="L184" s="145"/>
      <c r="M184" s="145"/>
      <c r="N184" s="145"/>
      <c r="O184" s="145"/>
      <c r="P184" s="145"/>
      <c r="Q184" s="145"/>
      <c r="R184" s="145"/>
      <c r="S184" s="145"/>
      <c r="T184" s="145"/>
      <c r="U184" s="145"/>
      <c r="V184" s="145"/>
      <c r="W184" s="145"/>
      <c r="X184" s="145"/>
      <c r="Y184" s="145"/>
      <c r="Z184" s="145"/>
      <c r="AA184" s="145"/>
      <c r="AB184" s="145"/>
    </row>
    <row r="185" spans="3:28" ht="14.25">
      <c r="C185" s="145"/>
      <c r="D185" s="145"/>
      <c r="E185" s="145"/>
      <c r="H185" s="145"/>
      <c r="I185" s="145"/>
      <c r="J185" s="145"/>
      <c r="K185" s="145"/>
      <c r="L185" s="145"/>
      <c r="M185" s="145"/>
      <c r="N185" s="145"/>
      <c r="O185" s="145"/>
      <c r="P185" s="145"/>
      <c r="Q185" s="145"/>
      <c r="R185" s="145"/>
      <c r="S185" s="145"/>
      <c r="T185" s="145"/>
      <c r="U185" s="145"/>
      <c r="V185" s="145"/>
      <c r="W185" s="145"/>
      <c r="X185" s="145"/>
      <c r="Y185" s="145"/>
      <c r="Z185" s="145"/>
      <c r="AA185" s="145"/>
      <c r="AB185" s="145"/>
    </row>
    <row r="186" spans="3:28" ht="14.25">
      <c r="C186" s="145"/>
      <c r="D186" s="145"/>
      <c r="E186" s="145"/>
      <c r="H186" s="145"/>
      <c r="I186" s="145"/>
      <c r="J186" s="145"/>
      <c r="K186" s="145"/>
      <c r="L186" s="145"/>
      <c r="M186" s="145"/>
      <c r="N186" s="145"/>
      <c r="O186" s="145"/>
      <c r="P186" s="145"/>
      <c r="Q186" s="145"/>
      <c r="R186" s="145"/>
      <c r="S186" s="145"/>
      <c r="T186" s="145"/>
      <c r="U186" s="145"/>
      <c r="V186" s="145"/>
      <c r="W186" s="145"/>
      <c r="X186" s="145"/>
      <c r="Y186" s="145"/>
      <c r="Z186" s="145"/>
      <c r="AA186" s="145"/>
      <c r="AB186" s="145"/>
    </row>
    <row r="187" spans="3:28" ht="14.25">
      <c r="C187" s="145"/>
      <c r="D187" s="145"/>
      <c r="E187" s="145"/>
      <c r="H187" s="145"/>
      <c r="I187" s="145"/>
      <c r="J187" s="145"/>
      <c r="K187" s="145"/>
      <c r="L187" s="145"/>
      <c r="M187" s="145"/>
      <c r="N187" s="145"/>
      <c r="O187" s="145"/>
      <c r="P187" s="145"/>
      <c r="Q187" s="145"/>
      <c r="R187" s="145"/>
      <c r="S187" s="145"/>
      <c r="T187" s="145"/>
      <c r="U187" s="145"/>
      <c r="V187" s="145"/>
      <c r="W187" s="145"/>
      <c r="X187" s="145"/>
      <c r="Y187" s="145"/>
      <c r="Z187" s="145"/>
      <c r="AA187" s="145"/>
      <c r="AB187" s="145"/>
    </row>
    <row r="188" spans="3:28" ht="14.25">
      <c r="C188" s="145"/>
      <c r="D188" s="145"/>
      <c r="E188" s="145"/>
      <c r="H188" s="145"/>
      <c r="I188" s="145"/>
      <c r="J188" s="145"/>
      <c r="K188" s="145"/>
      <c r="L188" s="145"/>
      <c r="M188" s="145"/>
      <c r="N188" s="145"/>
      <c r="O188" s="145"/>
      <c r="P188" s="145"/>
      <c r="Q188" s="145"/>
      <c r="R188" s="145"/>
      <c r="S188" s="145"/>
      <c r="T188" s="145"/>
      <c r="U188" s="145"/>
      <c r="V188" s="145"/>
      <c r="W188" s="145"/>
      <c r="X188" s="145"/>
      <c r="Y188" s="145"/>
      <c r="Z188" s="145"/>
      <c r="AA188" s="145"/>
      <c r="AB188" s="145"/>
    </row>
    <row r="189" spans="3:28" ht="14.25">
      <c r="C189" s="145"/>
      <c r="D189" s="145"/>
      <c r="E189" s="145"/>
      <c r="H189" s="145"/>
      <c r="I189" s="145"/>
      <c r="J189" s="145"/>
      <c r="K189" s="145"/>
      <c r="L189" s="145"/>
      <c r="M189" s="145"/>
      <c r="N189" s="145"/>
      <c r="O189" s="145"/>
      <c r="P189" s="145"/>
      <c r="Q189" s="145"/>
      <c r="R189" s="145"/>
      <c r="S189" s="145"/>
      <c r="T189" s="145"/>
      <c r="U189" s="145"/>
      <c r="V189" s="145"/>
      <c r="W189" s="145"/>
      <c r="X189" s="145"/>
      <c r="Y189" s="145"/>
      <c r="Z189" s="145"/>
      <c r="AA189" s="145"/>
      <c r="AB189" s="145"/>
    </row>
    <row r="190" spans="3:28" ht="14.25">
      <c r="C190" s="145"/>
      <c r="D190" s="145"/>
      <c r="E190" s="145"/>
      <c r="H190" s="145"/>
      <c r="I190" s="145"/>
      <c r="J190" s="145"/>
      <c r="K190" s="145"/>
      <c r="L190" s="145"/>
      <c r="M190" s="145"/>
      <c r="N190" s="145"/>
      <c r="O190" s="145"/>
      <c r="P190" s="145"/>
      <c r="Q190" s="145"/>
      <c r="R190" s="145"/>
      <c r="S190" s="145"/>
      <c r="T190" s="145"/>
      <c r="U190" s="145"/>
      <c r="V190" s="145"/>
      <c r="W190" s="145"/>
      <c r="X190" s="145"/>
      <c r="Y190" s="145"/>
      <c r="Z190" s="145"/>
      <c r="AA190" s="145"/>
      <c r="AB190" s="145"/>
    </row>
    <row r="191" spans="3:28" ht="14.25">
      <c r="C191" s="145"/>
      <c r="D191" s="145"/>
      <c r="E191" s="145"/>
      <c r="H191" s="145"/>
      <c r="I191" s="145"/>
      <c r="J191" s="145"/>
      <c r="K191" s="145"/>
      <c r="L191" s="145"/>
      <c r="M191" s="145"/>
      <c r="N191" s="145"/>
      <c r="O191" s="145"/>
      <c r="P191" s="145"/>
      <c r="Q191" s="145"/>
      <c r="R191" s="145"/>
      <c r="S191" s="145"/>
      <c r="T191" s="145"/>
      <c r="U191" s="145"/>
      <c r="V191" s="145"/>
      <c r="W191" s="145"/>
      <c r="X191" s="145"/>
      <c r="Y191" s="145"/>
      <c r="Z191" s="145"/>
      <c r="AA191" s="145"/>
      <c r="AB191" s="145"/>
    </row>
    <row r="192" spans="3:28" ht="14.25">
      <c r="C192" s="145"/>
      <c r="D192" s="145"/>
      <c r="E192" s="145"/>
      <c r="H192" s="145"/>
      <c r="I192" s="145"/>
      <c r="J192" s="145"/>
      <c r="K192" s="145"/>
      <c r="L192" s="145"/>
      <c r="M192" s="145"/>
      <c r="N192" s="145"/>
      <c r="O192" s="145"/>
      <c r="P192" s="145"/>
      <c r="Q192" s="145"/>
      <c r="R192" s="145"/>
      <c r="S192" s="145"/>
      <c r="T192" s="145"/>
      <c r="U192" s="145"/>
      <c r="V192" s="145"/>
      <c r="W192" s="145"/>
      <c r="X192" s="145"/>
      <c r="Y192" s="145"/>
      <c r="Z192" s="145"/>
      <c r="AA192" s="145"/>
      <c r="AB192" s="145"/>
    </row>
    <row r="193" spans="3:28" ht="14.25">
      <c r="C193" s="145"/>
      <c r="D193" s="145"/>
      <c r="E193" s="145"/>
      <c r="H193" s="145"/>
      <c r="I193" s="145"/>
      <c r="J193" s="145"/>
      <c r="K193" s="145"/>
      <c r="L193" s="145"/>
      <c r="M193" s="145"/>
      <c r="N193" s="145"/>
      <c r="O193" s="145"/>
      <c r="P193" s="145"/>
      <c r="Q193" s="145"/>
      <c r="R193" s="145"/>
      <c r="S193" s="145"/>
      <c r="T193" s="145"/>
      <c r="U193" s="145"/>
      <c r="V193" s="145"/>
      <c r="W193" s="145"/>
      <c r="X193" s="145"/>
      <c r="Y193" s="145"/>
      <c r="Z193" s="145"/>
      <c r="AA193" s="145"/>
      <c r="AB193" s="145"/>
    </row>
    <row r="194" spans="3:28" ht="14.25">
      <c r="C194" s="145"/>
      <c r="D194" s="145"/>
      <c r="E194" s="145"/>
      <c r="H194" s="145"/>
      <c r="I194" s="145"/>
      <c r="J194" s="145"/>
      <c r="K194" s="145"/>
      <c r="L194" s="145"/>
      <c r="M194" s="145"/>
      <c r="N194" s="145"/>
      <c r="O194" s="145"/>
      <c r="P194" s="145"/>
      <c r="Q194" s="145"/>
      <c r="R194" s="145"/>
      <c r="S194" s="145"/>
      <c r="T194" s="145"/>
      <c r="U194" s="145"/>
      <c r="V194" s="145"/>
      <c r="W194" s="145"/>
      <c r="X194" s="145"/>
      <c r="Y194" s="145"/>
      <c r="Z194" s="145"/>
      <c r="AA194" s="145"/>
      <c r="AB194" s="145"/>
    </row>
    <row r="195" spans="3:28" ht="14.25">
      <c r="C195" s="145"/>
      <c r="D195" s="145"/>
      <c r="E195" s="145"/>
      <c r="H195" s="145"/>
      <c r="I195" s="145"/>
      <c r="J195" s="145"/>
      <c r="K195" s="145"/>
      <c r="L195" s="145"/>
      <c r="M195" s="145"/>
      <c r="N195" s="145"/>
      <c r="O195" s="145"/>
      <c r="P195" s="145"/>
      <c r="Q195" s="145"/>
      <c r="R195" s="145"/>
      <c r="S195" s="145"/>
      <c r="T195" s="145"/>
      <c r="U195" s="145"/>
      <c r="V195" s="145"/>
      <c r="W195" s="145"/>
      <c r="X195" s="145"/>
      <c r="Y195" s="145"/>
      <c r="Z195" s="145"/>
      <c r="AA195" s="145"/>
      <c r="AB195" s="145"/>
    </row>
    <row r="196" spans="3:28" ht="14.25">
      <c r="C196" s="145"/>
      <c r="D196" s="145"/>
      <c r="E196" s="145"/>
      <c r="H196" s="145"/>
      <c r="I196" s="145"/>
      <c r="J196" s="145"/>
      <c r="K196" s="145"/>
      <c r="L196" s="145"/>
      <c r="M196" s="145"/>
      <c r="N196" s="145"/>
      <c r="O196" s="145"/>
      <c r="P196" s="145"/>
      <c r="Q196" s="145"/>
      <c r="R196" s="145"/>
      <c r="S196" s="145"/>
      <c r="T196" s="145"/>
      <c r="U196" s="145"/>
      <c r="V196" s="145"/>
      <c r="W196" s="145"/>
      <c r="X196" s="145"/>
      <c r="Y196" s="145"/>
      <c r="Z196" s="145"/>
      <c r="AA196" s="145"/>
      <c r="AB196" s="145"/>
    </row>
    <row r="197" spans="3:28" ht="14.25">
      <c r="C197" s="145"/>
      <c r="D197" s="145"/>
      <c r="E197" s="145"/>
      <c r="H197" s="145"/>
      <c r="I197" s="145"/>
      <c r="J197" s="145"/>
      <c r="K197" s="145"/>
      <c r="L197" s="145"/>
      <c r="M197" s="145"/>
      <c r="N197" s="145"/>
      <c r="O197" s="145"/>
      <c r="P197" s="145"/>
      <c r="Q197" s="145"/>
      <c r="R197" s="145"/>
      <c r="S197" s="145"/>
      <c r="T197" s="145"/>
      <c r="U197" s="145"/>
      <c r="V197" s="145"/>
      <c r="W197" s="145"/>
      <c r="X197" s="145"/>
      <c r="Y197" s="145"/>
      <c r="Z197" s="145"/>
      <c r="AA197" s="145"/>
      <c r="AB197" s="145"/>
    </row>
    <row r="198" spans="3:28" ht="14.25">
      <c r="C198" s="145"/>
      <c r="D198" s="145"/>
      <c r="E198" s="145"/>
      <c r="H198" s="145"/>
      <c r="I198" s="145"/>
      <c r="J198" s="145"/>
      <c r="K198" s="145"/>
      <c r="L198" s="145"/>
      <c r="M198" s="145"/>
      <c r="N198" s="145"/>
      <c r="O198" s="145"/>
      <c r="P198" s="145"/>
      <c r="Q198" s="145"/>
      <c r="R198" s="145"/>
      <c r="S198" s="145"/>
      <c r="T198" s="145"/>
      <c r="U198" s="145"/>
      <c r="V198" s="145"/>
      <c r="W198" s="145"/>
      <c r="X198" s="145"/>
      <c r="Y198" s="145"/>
      <c r="Z198" s="145"/>
      <c r="AA198" s="145"/>
      <c r="AB198" s="145"/>
    </row>
    <row r="199" spans="3:28" ht="14.25">
      <c r="C199" s="145"/>
      <c r="D199" s="145"/>
      <c r="E199" s="145"/>
      <c r="H199" s="145"/>
      <c r="I199" s="145"/>
      <c r="J199" s="145"/>
      <c r="K199" s="145"/>
      <c r="L199" s="145"/>
      <c r="M199" s="145"/>
      <c r="N199" s="145"/>
      <c r="O199" s="145"/>
      <c r="P199" s="145"/>
      <c r="Q199" s="145"/>
      <c r="R199" s="145"/>
      <c r="S199" s="145"/>
      <c r="T199" s="145"/>
      <c r="U199" s="145"/>
      <c r="V199" s="145"/>
      <c r="W199" s="145"/>
      <c r="X199" s="145"/>
      <c r="Y199" s="145"/>
      <c r="Z199" s="145"/>
      <c r="AA199" s="145"/>
      <c r="AB199" s="145"/>
    </row>
    <row r="200" spans="3:28" ht="14.25">
      <c r="C200" s="145"/>
      <c r="D200" s="145"/>
      <c r="E200" s="145"/>
      <c r="H200" s="145"/>
      <c r="I200" s="145"/>
      <c r="J200" s="145"/>
      <c r="K200" s="145"/>
      <c r="L200" s="145"/>
      <c r="M200" s="145"/>
      <c r="N200" s="145"/>
      <c r="O200" s="145"/>
      <c r="P200" s="145"/>
      <c r="Q200" s="145"/>
      <c r="R200" s="145"/>
      <c r="S200" s="145"/>
      <c r="T200" s="145"/>
      <c r="U200" s="145"/>
      <c r="V200" s="145"/>
      <c r="W200" s="145"/>
      <c r="X200" s="145"/>
      <c r="Y200" s="145"/>
      <c r="Z200" s="145"/>
      <c r="AA200" s="145"/>
      <c r="AB200" s="145"/>
    </row>
    <row r="201" spans="3:28" ht="14.25">
      <c r="C201" s="145"/>
      <c r="D201" s="145"/>
      <c r="E201" s="145"/>
      <c r="H201" s="145"/>
      <c r="I201" s="145"/>
      <c r="J201" s="145"/>
      <c r="K201" s="145"/>
      <c r="L201" s="145"/>
      <c r="M201" s="145"/>
      <c r="N201" s="145"/>
      <c r="O201" s="145"/>
      <c r="P201" s="145"/>
      <c r="Q201" s="145"/>
      <c r="R201" s="145"/>
      <c r="S201" s="145"/>
      <c r="T201" s="145"/>
      <c r="U201" s="145"/>
      <c r="V201" s="145"/>
      <c r="W201" s="145"/>
      <c r="X201" s="145"/>
      <c r="Y201" s="145"/>
      <c r="Z201" s="145"/>
      <c r="AA201" s="145"/>
      <c r="AB201" s="145"/>
    </row>
    <row r="202" spans="3:28" ht="14.25">
      <c r="C202" s="145"/>
      <c r="D202" s="145"/>
      <c r="E202" s="145"/>
      <c r="H202" s="145"/>
      <c r="I202" s="145"/>
      <c r="J202" s="145"/>
      <c r="K202" s="145"/>
      <c r="L202" s="145"/>
      <c r="M202" s="145"/>
      <c r="N202" s="145"/>
      <c r="O202" s="145"/>
      <c r="P202" s="145"/>
      <c r="Q202" s="145"/>
      <c r="R202" s="145"/>
      <c r="S202" s="145"/>
      <c r="T202" s="145"/>
      <c r="U202" s="145"/>
      <c r="V202" s="145"/>
      <c r="W202" s="145"/>
      <c r="X202" s="145"/>
      <c r="Y202" s="145"/>
      <c r="Z202" s="145"/>
      <c r="AA202" s="145"/>
      <c r="AB202" s="145"/>
    </row>
    <row r="203" spans="3:28" ht="14.25">
      <c r="C203" s="145"/>
      <c r="D203" s="145"/>
      <c r="E203" s="145"/>
      <c r="H203" s="145"/>
      <c r="I203" s="145"/>
      <c r="J203" s="145"/>
      <c r="K203" s="145"/>
      <c r="L203" s="145"/>
      <c r="M203" s="145"/>
      <c r="N203" s="145"/>
      <c r="O203" s="145"/>
      <c r="P203" s="145"/>
      <c r="Q203" s="145"/>
      <c r="R203" s="145"/>
      <c r="S203" s="145"/>
      <c r="T203" s="145"/>
      <c r="U203" s="145"/>
      <c r="V203" s="145"/>
      <c r="W203" s="145"/>
      <c r="X203" s="145"/>
      <c r="Y203" s="145"/>
      <c r="Z203" s="145"/>
      <c r="AA203" s="145"/>
      <c r="AB203" s="145"/>
    </row>
    <row r="204" spans="3:28" ht="14.25">
      <c r="C204" s="145"/>
      <c r="D204" s="145"/>
      <c r="E204" s="145"/>
      <c r="H204" s="145"/>
      <c r="I204" s="145"/>
      <c r="J204" s="145"/>
      <c r="K204" s="145"/>
      <c r="L204" s="145"/>
      <c r="M204" s="145"/>
      <c r="N204" s="145"/>
      <c r="O204" s="145"/>
      <c r="P204" s="145"/>
      <c r="Q204" s="145"/>
      <c r="R204" s="145"/>
      <c r="S204" s="145"/>
      <c r="T204" s="145"/>
      <c r="U204" s="145"/>
      <c r="V204" s="145"/>
      <c r="W204" s="145"/>
      <c r="X204" s="145"/>
      <c r="Y204" s="145"/>
      <c r="Z204" s="145"/>
      <c r="AA204" s="145"/>
      <c r="AB204" s="145"/>
    </row>
    <row r="205" spans="3:28" ht="14.25">
      <c r="C205" s="145"/>
      <c r="D205" s="145"/>
      <c r="E205" s="145"/>
      <c r="H205" s="145"/>
      <c r="I205" s="145"/>
      <c r="J205" s="145"/>
      <c r="K205" s="145"/>
      <c r="L205" s="145"/>
      <c r="M205" s="145"/>
      <c r="N205" s="145"/>
      <c r="O205" s="145"/>
      <c r="P205" s="145"/>
      <c r="Q205" s="145"/>
      <c r="R205" s="145"/>
      <c r="S205" s="145"/>
      <c r="T205" s="145"/>
      <c r="U205" s="145"/>
      <c r="V205" s="145"/>
      <c r="W205" s="145"/>
      <c r="X205" s="145"/>
      <c r="Y205" s="145"/>
      <c r="Z205" s="145"/>
      <c r="AA205" s="145"/>
      <c r="AB205" s="145"/>
    </row>
    <row r="206" spans="3:28" ht="14.25">
      <c r="C206" s="145"/>
      <c r="D206" s="145"/>
      <c r="E206" s="145"/>
      <c r="H206" s="145"/>
      <c r="I206" s="145"/>
      <c r="J206" s="145"/>
      <c r="K206" s="145"/>
      <c r="L206" s="145"/>
      <c r="M206" s="145"/>
      <c r="N206" s="145"/>
      <c r="O206" s="145"/>
      <c r="P206" s="145"/>
      <c r="Q206" s="145"/>
      <c r="R206" s="145"/>
      <c r="S206" s="145"/>
      <c r="T206" s="145"/>
      <c r="U206" s="145"/>
      <c r="V206" s="145"/>
      <c r="W206" s="145"/>
      <c r="X206" s="145"/>
      <c r="Y206" s="145"/>
      <c r="Z206" s="145"/>
      <c r="AA206" s="145"/>
      <c r="AB206" s="145"/>
    </row>
    <row r="207" spans="3:28" ht="14.25">
      <c r="C207" s="145"/>
      <c r="D207" s="145"/>
      <c r="E207" s="145"/>
      <c r="H207" s="145"/>
      <c r="I207" s="145"/>
      <c r="J207" s="145"/>
      <c r="K207" s="145"/>
      <c r="L207" s="145"/>
      <c r="M207" s="145"/>
      <c r="N207" s="145"/>
      <c r="O207" s="145"/>
      <c r="P207" s="145"/>
      <c r="Q207" s="145"/>
      <c r="R207" s="145"/>
      <c r="S207" s="145"/>
      <c r="T207" s="145"/>
      <c r="U207" s="145"/>
      <c r="V207" s="145"/>
      <c r="W207" s="145"/>
      <c r="X207" s="145"/>
      <c r="Y207" s="145"/>
      <c r="Z207" s="145"/>
      <c r="AA207" s="145"/>
      <c r="AB207" s="145"/>
    </row>
    <row r="208" spans="3:28" ht="14.25">
      <c r="C208" s="145"/>
      <c r="D208" s="145"/>
      <c r="E208" s="145"/>
      <c r="H208" s="145"/>
      <c r="I208" s="145"/>
      <c r="J208" s="145"/>
      <c r="K208" s="145"/>
      <c r="L208" s="145"/>
      <c r="M208" s="145"/>
      <c r="N208" s="145"/>
      <c r="O208" s="145"/>
      <c r="P208" s="145"/>
      <c r="Q208" s="145"/>
      <c r="R208" s="145"/>
      <c r="S208" s="145"/>
      <c r="T208" s="145"/>
      <c r="U208" s="145"/>
      <c r="V208" s="145"/>
      <c r="W208" s="145"/>
      <c r="X208" s="145"/>
      <c r="Y208" s="145"/>
      <c r="Z208" s="145"/>
      <c r="AA208" s="145"/>
      <c r="AB208" s="145"/>
    </row>
    <row r="209" spans="3:28" ht="14.25">
      <c r="C209" s="145"/>
      <c r="D209" s="145"/>
      <c r="E209" s="145"/>
      <c r="H209" s="145"/>
      <c r="I209" s="145"/>
      <c r="J209" s="145"/>
      <c r="K209" s="145"/>
      <c r="L209" s="145"/>
      <c r="M209" s="145"/>
      <c r="N209" s="145"/>
      <c r="O209" s="145"/>
      <c r="P209" s="145"/>
      <c r="Q209" s="145"/>
      <c r="R209" s="145"/>
      <c r="S209" s="145"/>
      <c r="T209" s="145"/>
      <c r="U209" s="145"/>
      <c r="V209" s="145"/>
      <c r="W209" s="145"/>
      <c r="X209" s="145"/>
      <c r="Y209" s="145"/>
      <c r="Z209" s="145"/>
      <c r="AA209" s="145"/>
      <c r="AB209" s="145"/>
    </row>
    <row r="210" spans="3:28" ht="14.25">
      <c r="C210" s="145"/>
      <c r="D210" s="145"/>
      <c r="E210" s="145"/>
      <c r="H210" s="145"/>
      <c r="I210" s="145"/>
      <c r="J210" s="145"/>
      <c r="K210" s="145"/>
      <c r="L210" s="145"/>
      <c r="M210" s="145"/>
      <c r="N210" s="145"/>
      <c r="O210" s="145"/>
      <c r="P210" s="145"/>
      <c r="Q210" s="145"/>
      <c r="R210" s="145"/>
      <c r="S210" s="145"/>
      <c r="T210" s="145"/>
      <c r="U210" s="145"/>
      <c r="V210" s="145"/>
      <c r="W210" s="145"/>
      <c r="X210" s="145"/>
      <c r="Y210" s="145"/>
      <c r="Z210" s="145"/>
      <c r="AA210" s="145"/>
      <c r="AB210" s="145"/>
    </row>
    <row r="211" spans="3:28" ht="14.25">
      <c r="C211" s="145"/>
      <c r="D211" s="145"/>
      <c r="E211" s="145"/>
      <c r="H211" s="145"/>
      <c r="I211" s="145"/>
      <c r="J211" s="145"/>
      <c r="K211" s="145"/>
      <c r="L211" s="145"/>
      <c r="M211" s="145"/>
      <c r="N211" s="145"/>
      <c r="O211" s="145"/>
      <c r="P211" s="145"/>
      <c r="Q211" s="145"/>
      <c r="R211" s="145"/>
      <c r="S211" s="145"/>
      <c r="T211" s="145"/>
      <c r="U211" s="145"/>
      <c r="V211" s="145"/>
      <c r="W211" s="145"/>
      <c r="X211" s="145"/>
      <c r="Y211" s="145"/>
      <c r="Z211" s="145"/>
      <c r="AA211" s="145"/>
      <c r="AB211" s="145"/>
    </row>
    <row r="212" spans="3:28" ht="14.25">
      <c r="C212" s="145"/>
      <c r="D212" s="145"/>
      <c r="E212" s="145"/>
      <c r="H212" s="145"/>
      <c r="I212" s="145"/>
      <c r="J212" s="145"/>
      <c r="K212" s="145"/>
      <c r="L212" s="145"/>
      <c r="M212" s="145"/>
      <c r="N212" s="145"/>
      <c r="O212" s="145"/>
      <c r="P212" s="145"/>
      <c r="Q212" s="145"/>
      <c r="R212" s="145"/>
      <c r="S212" s="145"/>
      <c r="T212" s="145"/>
      <c r="U212" s="145"/>
      <c r="V212" s="145"/>
      <c r="W212" s="145"/>
      <c r="X212" s="145"/>
      <c r="Y212" s="145"/>
      <c r="Z212" s="145"/>
      <c r="AA212" s="145"/>
      <c r="AB212" s="145"/>
    </row>
    <row r="213" spans="3:28" ht="14.25">
      <c r="C213" s="145"/>
      <c r="D213" s="145"/>
      <c r="E213" s="145"/>
      <c r="H213" s="145"/>
      <c r="I213" s="145"/>
      <c r="J213" s="145"/>
      <c r="K213" s="145"/>
      <c r="L213" s="145"/>
      <c r="M213" s="145"/>
      <c r="N213" s="145"/>
      <c r="O213" s="145"/>
      <c r="P213" s="145"/>
      <c r="Q213" s="145"/>
      <c r="R213" s="145"/>
      <c r="S213" s="145"/>
      <c r="T213" s="145"/>
      <c r="U213" s="145"/>
      <c r="V213" s="145"/>
      <c r="W213" s="145"/>
      <c r="X213" s="145"/>
      <c r="Y213" s="145"/>
      <c r="Z213" s="145"/>
      <c r="AA213" s="145"/>
      <c r="AB213" s="145"/>
    </row>
    <row r="214" spans="3:28" ht="14.25">
      <c r="C214" s="145"/>
      <c r="D214" s="145"/>
      <c r="E214" s="145"/>
      <c r="H214" s="145"/>
      <c r="I214" s="145"/>
      <c r="J214" s="145"/>
      <c r="K214" s="145"/>
      <c r="L214" s="145"/>
      <c r="M214" s="145"/>
      <c r="N214" s="145"/>
      <c r="O214" s="145"/>
      <c r="P214" s="145"/>
      <c r="Q214" s="145"/>
      <c r="R214" s="145"/>
      <c r="S214" s="145"/>
      <c r="T214" s="145"/>
      <c r="U214" s="145"/>
      <c r="V214" s="145"/>
      <c r="W214" s="145"/>
      <c r="X214" s="145"/>
      <c r="Y214" s="145"/>
      <c r="Z214" s="145"/>
      <c r="AA214" s="145"/>
      <c r="AB214" s="145"/>
    </row>
    <row r="215" spans="3:28" ht="14.25">
      <c r="C215" s="145"/>
      <c r="D215" s="145"/>
      <c r="E215" s="145"/>
      <c r="H215" s="145"/>
      <c r="I215" s="145"/>
      <c r="J215" s="145"/>
      <c r="K215" s="145"/>
      <c r="L215" s="145"/>
      <c r="M215" s="145"/>
      <c r="N215" s="145"/>
      <c r="O215" s="145"/>
      <c r="P215" s="145"/>
      <c r="Q215" s="145"/>
      <c r="R215" s="145"/>
      <c r="S215" s="145"/>
      <c r="T215" s="145"/>
      <c r="U215" s="145"/>
      <c r="V215" s="145"/>
      <c r="W215" s="145"/>
      <c r="X215" s="145"/>
      <c r="Y215" s="145"/>
      <c r="Z215" s="145"/>
      <c r="AA215" s="145"/>
      <c r="AB215" s="145"/>
    </row>
    <row r="216" spans="3:28" ht="14.25">
      <c r="C216" s="145"/>
      <c r="D216" s="145"/>
      <c r="E216" s="145"/>
      <c r="H216" s="145"/>
      <c r="I216" s="145"/>
      <c r="J216" s="145"/>
      <c r="K216" s="145"/>
      <c r="L216" s="145"/>
      <c r="M216" s="145"/>
      <c r="N216" s="145"/>
      <c r="O216" s="145"/>
      <c r="P216" s="145"/>
      <c r="Q216" s="145"/>
      <c r="R216" s="145"/>
      <c r="S216" s="145"/>
      <c r="T216" s="145"/>
      <c r="U216" s="145"/>
      <c r="V216" s="145"/>
      <c r="W216" s="145"/>
      <c r="X216" s="145"/>
      <c r="Y216" s="145"/>
      <c r="Z216" s="145"/>
      <c r="AA216" s="145"/>
      <c r="AB216" s="145"/>
    </row>
    <row r="217" spans="3:28" ht="14.25">
      <c r="C217" s="145"/>
      <c r="D217" s="145"/>
      <c r="E217" s="145"/>
      <c r="H217" s="145"/>
      <c r="I217" s="145"/>
      <c r="J217" s="145"/>
      <c r="K217" s="145"/>
      <c r="L217" s="145"/>
      <c r="M217" s="145"/>
      <c r="N217" s="145"/>
      <c r="O217" s="145"/>
      <c r="P217" s="145"/>
      <c r="Q217" s="145"/>
      <c r="R217" s="145"/>
      <c r="S217" s="145"/>
      <c r="T217" s="145"/>
      <c r="U217" s="145"/>
      <c r="V217" s="145"/>
      <c r="W217" s="145"/>
      <c r="X217" s="145"/>
      <c r="Y217" s="145"/>
      <c r="Z217" s="145"/>
      <c r="AA217" s="145"/>
      <c r="AB217" s="145"/>
    </row>
    <row r="218" spans="3:28" ht="14.25">
      <c r="C218" s="145"/>
      <c r="D218" s="145"/>
      <c r="E218" s="145"/>
      <c r="H218" s="145"/>
      <c r="I218" s="145"/>
      <c r="J218" s="145"/>
      <c r="K218" s="145"/>
      <c r="L218" s="145"/>
      <c r="M218" s="145"/>
      <c r="N218" s="145"/>
      <c r="O218" s="145"/>
      <c r="P218" s="145"/>
      <c r="Q218" s="145"/>
      <c r="R218" s="145"/>
      <c r="S218" s="145"/>
      <c r="T218" s="145"/>
      <c r="U218" s="145"/>
      <c r="V218" s="145"/>
      <c r="W218" s="145"/>
      <c r="X218" s="145"/>
      <c r="Y218" s="145"/>
      <c r="Z218" s="145"/>
      <c r="AA218" s="145"/>
      <c r="AB218" s="145"/>
    </row>
    <row r="219" spans="3:28" ht="14.25">
      <c r="C219" s="145"/>
      <c r="D219" s="145"/>
      <c r="E219" s="145"/>
      <c r="H219" s="145"/>
      <c r="I219" s="145"/>
      <c r="J219" s="145"/>
      <c r="K219" s="145"/>
      <c r="L219" s="145"/>
      <c r="M219" s="145"/>
      <c r="N219" s="145"/>
      <c r="O219" s="145"/>
      <c r="P219" s="145"/>
      <c r="Q219" s="145"/>
      <c r="R219" s="145"/>
      <c r="S219" s="145"/>
      <c r="T219" s="145"/>
      <c r="U219" s="145"/>
      <c r="V219" s="145"/>
      <c r="W219" s="145"/>
      <c r="X219" s="145"/>
      <c r="Y219" s="145"/>
      <c r="Z219" s="145"/>
      <c r="AA219" s="145"/>
      <c r="AB219" s="145"/>
    </row>
    <row r="220" spans="3:28" ht="14.25">
      <c r="C220" s="145"/>
      <c r="D220" s="145"/>
      <c r="E220" s="145"/>
      <c r="H220" s="145"/>
      <c r="I220" s="145"/>
      <c r="J220" s="145"/>
      <c r="K220" s="145"/>
      <c r="L220" s="145"/>
      <c r="M220" s="145"/>
      <c r="N220" s="145"/>
      <c r="O220" s="145"/>
      <c r="P220" s="145"/>
      <c r="Q220" s="145"/>
      <c r="R220" s="145"/>
      <c r="S220" s="145"/>
      <c r="T220" s="145"/>
      <c r="U220" s="145"/>
      <c r="V220" s="145"/>
      <c r="W220" s="145"/>
      <c r="X220" s="145"/>
      <c r="Y220" s="145"/>
      <c r="Z220" s="145"/>
      <c r="AA220" s="145"/>
      <c r="AB220" s="145"/>
    </row>
    <row r="221" spans="3:28" ht="14.25">
      <c r="C221" s="145"/>
      <c r="D221" s="145"/>
      <c r="E221" s="145"/>
      <c r="H221" s="145"/>
      <c r="I221" s="145"/>
      <c r="J221" s="145"/>
      <c r="K221" s="145"/>
      <c r="L221" s="145"/>
      <c r="M221" s="145"/>
      <c r="N221" s="145"/>
      <c r="O221" s="145"/>
      <c r="P221" s="145"/>
      <c r="Q221" s="145"/>
      <c r="R221" s="145"/>
      <c r="S221" s="145"/>
      <c r="T221" s="145"/>
      <c r="U221" s="145"/>
      <c r="V221" s="145"/>
      <c r="W221" s="145"/>
      <c r="X221" s="145"/>
      <c r="Y221" s="145"/>
      <c r="Z221" s="145"/>
      <c r="AA221" s="145"/>
      <c r="AB221" s="145"/>
    </row>
    <row r="222" spans="3:28" ht="14.25">
      <c r="C222" s="145"/>
      <c r="D222" s="145"/>
      <c r="E222" s="145"/>
      <c r="H222" s="145"/>
      <c r="I222" s="145"/>
      <c r="J222" s="145"/>
      <c r="K222" s="145"/>
      <c r="L222" s="145"/>
      <c r="M222" s="145"/>
      <c r="N222" s="145"/>
      <c r="O222" s="145"/>
      <c r="P222" s="145"/>
      <c r="Q222" s="145"/>
      <c r="R222" s="145"/>
      <c r="S222" s="145"/>
      <c r="T222" s="145"/>
      <c r="U222" s="145"/>
      <c r="V222" s="145"/>
      <c r="W222" s="145"/>
      <c r="X222" s="145"/>
      <c r="Y222" s="145"/>
      <c r="Z222" s="145"/>
      <c r="AA222" s="145"/>
      <c r="AB222" s="145"/>
    </row>
    <row r="223" spans="3:28" ht="14.25">
      <c r="C223" s="145"/>
      <c r="D223" s="145"/>
      <c r="E223" s="145"/>
      <c r="H223" s="145"/>
      <c r="I223" s="145"/>
      <c r="J223" s="145"/>
      <c r="K223" s="145"/>
      <c r="L223" s="145"/>
      <c r="M223" s="145"/>
      <c r="N223" s="145"/>
      <c r="O223" s="145"/>
      <c r="P223" s="145"/>
      <c r="Q223" s="145"/>
      <c r="R223" s="145"/>
      <c r="S223" s="145"/>
      <c r="T223" s="145"/>
      <c r="U223" s="145"/>
      <c r="V223" s="145"/>
      <c r="W223" s="145"/>
      <c r="X223" s="145"/>
      <c r="Y223" s="145"/>
      <c r="Z223" s="145"/>
      <c r="AA223" s="145"/>
      <c r="AB223" s="145"/>
    </row>
    <row r="224" spans="3:28" ht="14.25">
      <c r="C224" s="145"/>
      <c r="D224" s="145"/>
      <c r="E224" s="145"/>
      <c r="H224" s="145"/>
      <c r="I224" s="145"/>
      <c r="J224" s="145"/>
      <c r="K224" s="145"/>
      <c r="L224" s="145"/>
      <c r="M224" s="145"/>
      <c r="N224" s="145"/>
      <c r="O224" s="145"/>
      <c r="P224" s="145"/>
      <c r="Q224" s="145"/>
      <c r="R224" s="145"/>
      <c r="S224" s="145"/>
      <c r="T224" s="145"/>
      <c r="U224" s="145"/>
      <c r="V224" s="145"/>
      <c r="W224" s="145"/>
      <c r="X224" s="145"/>
      <c r="Y224" s="145"/>
      <c r="Z224" s="145"/>
      <c r="AA224" s="145"/>
      <c r="AB224" s="145"/>
    </row>
    <row r="225" spans="3:28" ht="14.25">
      <c r="C225" s="145"/>
      <c r="D225" s="145"/>
      <c r="E225" s="145"/>
      <c r="H225" s="145"/>
      <c r="I225" s="145"/>
      <c r="J225" s="145"/>
      <c r="K225" s="145"/>
      <c r="L225" s="145"/>
      <c r="M225" s="145"/>
      <c r="N225" s="145"/>
      <c r="O225" s="145"/>
      <c r="P225" s="145"/>
      <c r="Q225" s="145"/>
      <c r="R225" s="145"/>
      <c r="S225" s="145"/>
      <c r="T225" s="145"/>
      <c r="U225" s="145"/>
      <c r="V225" s="145"/>
      <c r="W225" s="145"/>
      <c r="X225" s="145"/>
      <c r="Y225" s="145"/>
      <c r="Z225" s="145"/>
      <c r="AA225" s="145"/>
      <c r="AB225" s="145"/>
    </row>
    <row r="226" spans="3:28" ht="14.25">
      <c r="C226" s="145"/>
      <c r="D226" s="145"/>
      <c r="E226" s="145"/>
      <c r="H226" s="145"/>
      <c r="I226" s="145"/>
      <c r="J226" s="145"/>
      <c r="K226" s="145"/>
      <c r="L226" s="145"/>
      <c r="M226" s="145"/>
      <c r="N226" s="145"/>
      <c r="O226" s="145"/>
      <c r="P226" s="145"/>
      <c r="Q226" s="145"/>
      <c r="R226" s="145"/>
      <c r="S226" s="145"/>
      <c r="T226" s="145"/>
      <c r="U226" s="145"/>
      <c r="V226" s="145"/>
      <c r="W226" s="145"/>
      <c r="X226" s="145"/>
      <c r="Y226" s="145"/>
      <c r="Z226" s="145"/>
      <c r="AA226" s="145"/>
      <c r="AB226" s="145"/>
    </row>
    <row r="227" spans="3:28" ht="14.25">
      <c r="C227" s="145"/>
      <c r="D227" s="145"/>
      <c r="E227" s="145"/>
      <c r="H227" s="145"/>
      <c r="I227" s="145"/>
      <c r="J227" s="145"/>
      <c r="K227" s="145"/>
      <c r="L227" s="145"/>
      <c r="M227" s="145"/>
      <c r="N227" s="145"/>
      <c r="O227" s="145"/>
      <c r="P227" s="145"/>
      <c r="Q227" s="145"/>
      <c r="R227" s="145"/>
      <c r="S227" s="145"/>
      <c r="T227" s="145"/>
      <c r="U227" s="145"/>
      <c r="V227" s="145"/>
      <c r="W227" s="145"/>
      <c r="X227" s="145"/>
      <c r="Y227" s="145"/>
      <c r="Z227" s="145"/>
      <c r="AA227" s="145"/>
      <c r="AB227" s="145"/>
    </row>
    <row r="228" spans="3:28" ht="14.25">
      <c r="C228" s="145"/>
      <c r="D228" s="145"/>
      <c r="E228" s="145"/>
      <c r="H228" s="145"/>
      <c r="I228" s="145"/>
      <c r="J228" s="145"/>
      <c r="K228" s="145"/>
      <c r="L228" s="145"/>
      <c r="M228" s="145"/>
      <c r="N228" s="145"/>
      <c r="O228" s="145"/>
      <c r="P228" s="145"/>
      <c r="Q228" s="145"/>
      <c r="R228" s="145"/>
      <c r="S228" s="145"/>
      <c r="T228" s="145"/>
      <c r="U228" s="145"/>
      <c r="V228" s="145"/>
      <c r="W228" s="145"/>
      <c r="X228" s="145"/>
      <c r="Y228" s="145"/>
      <c r="Z228" s="145"/>
      <c r="AA228" s="145"/>
      <c r="AB228" s="145"/>
    </row>
    <row r="229" spans="3:28" ht="14.25">
      <c r="C229" s="145"/>
      <c r="D229" s="145"/>
      <c r="E229" s="145"/>
      <c r="H229" s="145"/>
      <c r="I229" s="145"/>
      <c r="J229" s="145"/>
      <c r="K229" s="145"/>
      <c r="L229" s="145"/>
      <c r="M229" s="145"/>
      <c r="N229" s="145"/>
      <c r="O229" s="145"/>
      <c r="P229" s="145"/>
      <c r="Q229" s="145"/>
      <c r="R229" s="145"/>
      <c r="S229" s="145"/>
      <c r="T229" s="145"/>
      <c r="U229" s="145"/>
      <c r="V229" s="145"/>
      <c r="W229" s="145"/>
      <c r="X229" s="145"/>
      <c r="Y229" s="145"/>
      <c r="Z229" s="145"/>
      <c r="AA229" s="145"/>
      <c r="AB229" s="145"/>
    </row>
    <row r="230" spans="3:28" ht="14.25">
      <c r="C230" s="145"/>
      <c r="D230" s="145"/>
      <c r="E230" s="145"/>
      <c r="H230" s="145"/>
      <c r="I230" s="145"/>
      <c r="J230" s="145"/>
      <c r="K230" s="145"/>
      <c r="L230" s="145"/>
      <c r="M230" s="145"/>
      <c r="N230" s="145"/>
      <c r="O230" s="145"/>
      <c r="P230" s="145"/>
      <c r="Q230" s="145"/>
      <c r="R230" s="145"/>
      <c r="S230" s="145"/>
      <c r="T230" s="145"/>
      <c r="U230" s="145"/>
      <c r="V230" s="145"/>
      <c r="W230" s="145"/>
      <c r="X230" s="145"/>
      <c r="Y230" s="145"/>
      <c r="Z230" s="145"/>
      <c r="AA230" s="145"/>
      <c r="AB230" s="145"/>
    </row>
    <row r="231" spans="3:28" ht="14.25">
      <c r="C231" s="145"/>
      <c r="D231" s="145"/>
      <c r="E231" s="145"/>
      <c r="H231" s="145"/>
      <c r="I231" s="145"/>
      <c r="J231" s="145"/>
      <c r="K231" s="145"/>
      <c r="L231" s="145"/>
      <c r="M231" s="145"/>
      <c r="N231" s="145"/>
      <c r="O231" s="145"/>
      <c r="P231" s="145"/>
      <c r="Q231" s="145"/>
      <c r="R231" s="145"/>
      <c r="S231" s="145"/>
      <c r="T231" s="145"/>
      <c r="U231" s="145"/>
      <c r="V231" s="145"/>
      <c r="W231" s="145"/>
      <c r="X231" s="145"/>
      <c r="Y231" s="145"/>
      <c r="Z231" s="145"/>
      <c r="AA231" s="145"/>
      <c r="AB231" s="145"/>
    </row>
  </sheetData>
  <sheetProtection/>
  <mergeCells count="14">
    <mergeCell ref="C2:F2"/>
    <mergeCell ref="C5:C6"/>
    <mergeCell ref="D5:D6"/>
    <mergeCell ref="F5:F6"/>
    <mergeCell ref="H5:H6"/>
    <mergeCell ref="D38:F38"/>
    <mergeCell ref="D39:F39"/>
    <mergeCell ref="D40:F40"/>
    <mergeCell ref="C47:F47"/>
    <mergeCell ref="C48:F48"/>
    <mergeCell ref="C43:F43"/>
    <mergeCell ref="C44:F44"/>
    <mergeCell ref="C45:F45"/>
    <mergeCell ref="C46:F46"/>
  </mergeCells>
  <printOptions horizontalCentered="1" verticalCentered="1"/>
  <pageMargins left="0.7480314960629921" right="0.7480314960629921" top="0.1968503937007874" bottom="0.8" header="0.35433070866141736" footer="0.5118110236220472"/>
  <pageSetup horizontalDpi="600" verticalDpi="600" orientation="landscape" paperSize="9" scale="79" r:id="rId1"/>
  <ignoredErrors>
    <ignoredError sqref="H25 H1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Petkov and Partners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Petkov</dc:creator>
  <cp:keywords/>
  <dc:description/>
  <cp:lastModifiedBy>Dupnica taback</cp:lastModifiedBy>
  <cp:lastPrinted>2012-03-16T07:56:32Z</cp:lastPrinted>
  <dcterms:created xsi:type="dcterms:W3CDTF">2003-02-07T14:36:34Z</dcterms:created>
  <dcterms:modified xsi:type="dcterms:W3CDTF">2012-03-16T08:47:52Z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