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DSIC\2020\PODADENI V KFN MFO 092020\"/>
    </mc:Choice>
  </mc:AlternateContent>
  <bookViews>
    <workbookView xWindow="-45" yWindow="5430" windowWidth="20730" windowHeight="571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7" sheetId="9" r:id="rId6"/>
    <sheet name="Справка 8" sheetId="10" r:id="rId7"/>
    <sheet name="Контроли" sheetId="14" state="hidden" r:id="rId8"/>
    <sheet name="Показатели" sheetId="12" state="hidden" r:id="rId9"/>
    <sheet name="Danni" sheetId="2" state="hidden" r:id="rId10"/>
    <sheet name="Nomenklaturi" sheetId="13" state="hidden" r:id="rId11"/>
    <sheet name="Справка 5" sheetId="11" r:id="rId12"/>
    <sheet name="Справка 6" sheetId="8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9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Контроли!$A$1:$G$15</definedName>
    <definedName name="_xlnm.Print_Area" localSheetId="0">Начална!$A$1:$B$29</definedName>
    <definedName name="_xlnm.Print_Area" localSheetId="8">Показатели!$A$1:$D$24</definedName>
    <definedName name="_xlnm.Print_Area" localSheetId="11">'Справка 5'!$A$1:$F$162</definedName>
    <definedName name="_xlnm.Print_Area" localSheetId="12">'Справка 6'!$A$1:$R$56</definedName>
    <definedName name="_xlnm.Print_Titles" localSheetId="1">'1-Баланс'!$9:$9</definedName>
    <definedName name="_xlnm.Print_Titles" localSheetId="11">'Справка 5'!$8:$9</definedName>
  </definedNames>
  <calcPr calcId="162913"/>
</workbook>
</file>

<file path=xl/calcChain.xml><?xml version="1.0" encoding="utf-8"?>
<calcChain xmlns="http://schemas.openxmlformats.org/spreadsheetml/2006/main">
  <c r="AA3" i="1" l="1"/>
  <c r="B113" i="9" s="1"/>
  <c r="AA2" i="1"/>
  <c r="B111" i="9" s="1"/>
  <c r="AA1" i="1"/>
  <c r="C130" i="2" s="1"/>
  <c r="H8" i="2"/>
  <c r="B33" i="10"/>
  <c r="C47" i="8"/>
  <c r="B52" i="5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C114" i="11"/>
  <c r="H1302" i="2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/>
  <c r="C44" i="11"/>
  <c r="E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 s="1"/>
  <c r="I13" i="10"/>
  <c r="H1281" i="2" s="1"/>
  <c r="E107" i="9"/>
  <c r="H1191" i="2"/>
  <c r="D107" i="9"/>
  <c r="H1187" i="2" s="1"/>
  <c r="C107" i="9"/>
  <c r="H1183" i="2" s="1"/>
  <c r="F106" i="9"/>
  <c r="H1194" i="2" s="1"/>
  <c r="F105" i="9"/>
  <c r="H1193" i="2"/>
  <c r="F104" i="9"/>
  <c r="E97" i="9"/>
  <c r="H1134" i="2" s="1"/>
  <c r="E96" i="9"/>
  <c r="H1133" i="2" s="1"/>
  <c r="E95" i="9"/>
  <c r="H1132" i="2" s="1"/>
  <c r="E94" i="9"/>
  <c r="E93" i="9"/>
  <c r="H1130" i="2" s="1"/>
  <c r="F92" i="9"/>
  <c r="D92" i="9"/>
  <c r="D87" i="9" s="1"/>
  <c r="H1081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H1137" i="2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/>
  <c r="D40" i="9"/>
  <c r="H969" i="2" s="1"/>
  <c r="C40" i="9"/>
  <c r="H937" i="2" s="1"/>
  <c r="E39" i="9"/>
  <c r="H1000" i="2" s="1"/>
  <c r="E38" i="9"/>
  <c r="H999" i="2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/>
  <c r="D18" i="9"/>
  <c r="C18" i="9"/>
  <c r="H918" i="2" s="1"/>
  <c r="E17" i="9"/>
  <c r="H981" i="2"/>
  <c r="E16" i="9"/>
  <c r="H980" i="2" s="1"/>
  <c r="E15" i="9"/>
  <c r="H979" i="2" s="1"/>
  <c r="E14" i="9"/>
  <c r="D13" i="9"/>
  <c r="C13" i="9"/>
  <c r="H913" i="2" s="1"/>
  <c r="E11" i="9"/>
  <c r="H976" i="2" s="1"/>
  <c r="N41" i="8"/>
  <c r="H789" i="2" s="1"/>
  <c r="G41" i="8"/>
  <c r="N39" i="8"/>
  <c r="Q39" i="8" s="1"/>
  <c r="H877" i="2" s="1"/>
  <c r="H787" i="2"/>
  <c r="G39" i="8"/>
  <c r="H577" i="2" s="1"/>
  <c r="J39" i="8"/>
  <c r="N38" i="8"/>
  <c r="G38" i="8"/>
  <c r="J38" i="8" s="1"/>
  <c r="H666" i="2"/>
  <c r="N37" i="8"/>
  <c r="Q37" i="8" s="1"/>
  <c r="H875" i="2"/>
  <c r="G37" i="8"/>
  <c r="H575" i="2" s="1"/>
  <c r="N36" i="8"/>
  <c r="G36" i="8"/>
  <c r="J36" i="8" s="1"/>
  <c r="H664" i="2" s="1"/>
  <c r="H574" i="2"/>
  <c r="N35" i="8"/>
  <c r="G35" i="8"/>
  <c r="P34" i="8"/>
  <c r="H842" i="2" s="1"/>
  <c r="O34" i="8"/>
  <c r="H812" i="2" s="1"/>
  <c r="M34" i="8"/>
  <c r="H752" i="2" s="1"/>
  <c r="L34" i="8"/>
  <c r="H722" i="2" s="1"/>
  <c r="K34" i="8"/>
  <c r="I34" i="8"/>
  <c r="H632" i="2" s="1"/>
  <c r="H34" i="8"/>
  <c r="H602" i="2" s="1"/>
  <c r="F34" i="8"/>
  <c r="H542" i="2" s="1"/>
  <c r="E34" i="8"/>
  <c r="H512" i="2" s="1"/>
  <c r="D34" i="8"/>
  <c r="H482" i="2"/>
  <c r="N33" i="8"/>
  <c r="Q33" i="8" s="1"/>
  <c r="H871" i="2"/>
  <c r="G33" i="8"/>
  <c r="H571" i="2" s="1"/>
  <c r="N32" i="8"/>
  <c r="G32" i="8"/>
  <c r="J32" i="8" s="1"/>
  <c r="H660" i="2" s="1"/>
  <c r="H570" i="2"/>
  <c r="N31" i="8"/>
  <c r="Q31" i="8" s="1"/>
  <c r="H869" i="2" s="1"/>
  <c r="H779" i="2"/>
  <c r="G31" i="8"/>
  <c r="H569" i="2" s="1"/>
  <c r="J31" i="8"/>
  <c r="H659" i="2" s="1"/>
  <c r="N30" i="8"/>
  <c r="G30" i="8"/>
  <c r="J30" i="8" s="1"/>
  <c r="P29" i="8"/>
  <c r="H837" i="2" s="1"/>
  <c r="O29" i="8"/>
  <c r="H807" i="2" s="1"/>
  <c r="M29" i="8"/>
  <c r="M40" i="8" s="1"/>
  <c r="H758" i="2" s="1"/>
  <c r="L29" i="8"/>
  <c r="H717" i="2" s="1"/>
  <c r="K29" i="8"/>
  <c r="H687" i="2" s="1"/>
  <c r="I29" i="8"/>
  <c r="H29" i="8"/>
  <c r="H597" i="2" s="1"/>
  <c r="F29" i="8"/>
  <c r="E29" i="8"/>
  <c r="H507" i="2" s="1"/>
  <c r="D29" i="8"/>
  <c r="P27" i="8"/>
  <c r="H836" i="2" s="1"/>
  <c r="O27" i="8"/>
  <c r="H806" i="2"/>
  <c r="M27" i="8"/>
  <c r="L27" i="8"/>
  <c r="H716" i="2" s="1"/>
  <c r="K27" i="8"/>
  <c r="H686" i="2" s="1"/>
  <c r="I27" i="8"/>
  <c r="H626" i="2" s="1"/>
  <c r="H27" i="8"/>
  <c r="F27" i="8"/>
  <c r="H536" i="2" s="1"/>
  <c r="E27" i="8"/>
  <c r="H506" i="2" s="1"/>
  <c r="D27" i="8"/>
  <c r="H476" i="2" s="1"/>
  <c r="N26" i="8"/>
  <c r="H775" i="2" s="1"/>
  <c r="G26" i="8"/>
  <c r="J26" i="8" s="1"/>
  <c r="H655" i="2" s="1"/>
  <c r="N25" i="8"/>
  <c r="H774" i="2" s="1"/>
  <c r="Q25" i="8"/>
  <c r="G25" i="8"/>
  <c r="N24" i="8"/>
  <c r="Q24" i="8" s="1"/>
  <c r="H863" i="2" s="1"/>
  <c r="G24" i="8"/>
  <c r="N23" i="8"/>
  <c r="Q23" i="8" s="1"/>
  <c r="H862" i="2" s="1"/>
  <c r="G23" i="8"/>
  <c r="J23" i="8" s="1"/>
  <c r="N22" i="8"/>
  <c r="Q22" i="8" s="1"/>
  <c r="G22" i="8"/>
  <c r="J22" i="8"/>
  <c r="R22" i="8" s="1"/>
  <c r="N21" i="8"/>
  <c r="G21" i="8"/>
  <c r="J21" i="8" s="1"/>
  <c r="N20" i="8"/>
  <c r="G20" i="8"/>
  <c r="J20" i="8" s="1"/>
  <c r="H650" i="2" s="1"/>
  <c r="P19" i="8"/>
  <c r="H829" i="2" s="1"/>
  <c r="O19" i="8"/>
  <c r="H799" i="2" s="1"/>
  <c r="M19" i="8"/>
  <c r="H739" i="2" s="1"/>
  <c r="L19" i="8"/>
  <c r="K19" i="8"/>
  <c r="I19" i="8"/>
  <c r="H619" i="2" s="1"/>
  <c r="H19" i="8"/>
  <c r="H589" i="2" s="1"/>
  <c r="F19" i="8"/>
  <c r="E19" i="8"/>
  <c r="H499" i="2" s="1"/>
  <c r="D19" i="8"/>
  <c r="N18" i="8"/>
  <c r="G18" i="8"/>
  <c r="N17" i="8"/>
  <c r="H767" i="2" s="1"/>
  <c r="Q17" i="8"/>
  <c r="G17" i="8"/>
  <c r="H557" i="2" s="1"/>
  <c r="N16" i="8"/>
  <c r="H766" i="2" s="1"/>
  <c r="G16" i="8"/>
  <c r="H556" i="2" s="1"/>
  <c r="N15" i="8"/>
  <c r="G15" i="8"/>
  <c r="H555" i="2" s="1"/>
  <c r="J15" i="8"/>
  <c r="H645" i="2" s="1"/>
  <c r="N14" i="8"/>
  <c r="H764" i="2" s="1"/>
  <c r="G14" i="8"/>
  <c r="H554" i="2" s="1"/>
  <c r="N13" i="8"/>
  <c r="Q13" i="8" s="1"/>
  <c r="H853" i="2" s="1"/>
  <c r="G13" i="8"/>
  <c r="H553" i="2" s="1"/>
  <c r="N12" i="8"/>
  <c r="G12" i="8"/>
  <c r="J12" i="8" s="1"/>
  <c r="H642" i="2" s="1"/>
  <c r="N11" i="8"/>
  <c r="G11" i="8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K17" i="7" s="1"/>
  <c r="K31" i="7" s="1"/>
  <c r="J14" i="7"/>
  <c r="H373" i="2" s="1"/>
  <c r="I14" i="7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/>
  <c r="M13" i="7"/>
  <c r="H438" i="2" s="1"/>
  <c r="J13" i="7"/>
  <c r="J17" i="7" s="1"/>
  <c r="H376" i="2" s="1"/>
  <c r="I13" i="7"/>
  <c r="H350" i="2" s="1"/>
  <c r="G13" i="7"/>
  <c r="G17" i="7" s="1"/>
  <c r="H310" i="2" s="1"/>
  <c r="F13" i="7"/>
  <c r="H284" i="2" s="1"/>
  <c r="E13" i="7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C22" i="5"/>
  <c r="H137" i="2" s="1"/>
  <c r="H16" i="5"/>
  <c r="H31" i="5" s="1"/>
  <c r="H36" i="5" s="1"/>
  <c r="G16" i="5"/>
  <c r="H161" i="2" s="1"/>
  <c r="D92" i="4"/>
  <c r="C9" i="14" s="1"/>
  <c r="C92" i="4"/>
  <c r="C10" i="14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C35" i="4"/>
  <c r="H22" i="2" s="1"/>
  <c r="D33" i="4"/>
  <c r="C33" i="4"/>
  <c r="H21" i="2" s="1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1" i="2" s="1"/>
  <c r="H18" i="4"/>
  <c r="G18" i="4"/>
  <c r="H79" i="2" s="1"/>
  <c r="E40" i="9"/>
  <c r="H1001" i="2" s="1"/>
  <c r="C85" i="4"/>
  <c r="H529" i="2"/>
  <c r="H562" i="2"/>
  <c r="H477" i="2"/>
  <c r="H945" i="2"/>
  <c r="H1192" i="2"/>
  <c r="H709" i="2"/>
  <c r="H560" i="2"/>
  <c r="H564" i="2"/>
  <c r="J25" i="8"/>
  <c r="H988" i="2"/>
  <c r="H771" i="2"/>
  <c r="Q21" i="8"/>
  <c r="H861" i="2" s="1"/>
  <c r="H773" i="2"/>
  <c r="H747" i="2"/>
  <c r="H1131" i="2"/>
  <c r="E35" i="9"/>
  <c r="H996" i="2" s="1"/>
  <c r="C79" i="11"/>
  <c r="H1300" i="2" s="1"/>
  <c r="H561" i="2"/>
  <c r="H1244" i="2"/>
  <c r="H652" i="2"/>
  <c r="H654" i="2"/>
  <c r="D40" i="8"/>
  <c r="H488" i="2" s="1"/>
  <c r="C13" i="7"/>
  <c r="H218" i="2" s="1"/>
  <c r="H1299" i="2"/>
  <c r="D17" i="7"/>
  <c r="H244" i="2" s="1"/>
  <c r="D13" i="14"/>
  <c r="C344" i="2"/>
  <c r="H1086" i="2" l="1"/>
  <c r="C37" i="2"/>
  <c r="C591" i="2"/>
  <c r="C732" i="2"/>
  <c r="I17" i="7"/>
  <c r="I31" i="7" s="1"/>
  <c r="D94" i="4"/>
  <c r="C455" i="2"/>
  <c r="C291" i="2"/>
  <c r="C283" i="2"/>
  <c r="C522" i="2"/>
  <c r="C499" i="2"/>
  <c r="C1143" i="2"/>
  <c r="C402" i="2"/>
  <c r="C691" i="2"/>
  <c r="C845" i="2"/>
  <c r="C221" i="2"/>
  <c r="C972" i="2"/>
  <c r="E15" i="14"/>
  <c r="D15" i="14" s="1"/>
  <c r="O40" i="8"/>
  <c r="H818" i="2" s="1"/>
  <c r="H17" i="7"/>
  <c r="G26" i="4"/>
  <c r="H86" i="2" s="1"/>
  <c r="G34" i="8"/>
  <c r="H576" i="2"/>
  <c r="E13" i="9"/>
  <c r="H977" i="2" s="1"/>
  <c r="F44" i="11"/>
  <c r="H1327" i="2" s="1"/>
  <c r="B153" i="11"/>
  <c r="F17" i="7"/>
  <c r="H288" i="2" s="1"/>
  <c r="F107" i="9"/>
  <c r="H1195" i="2" s="1"/>
  <c r="E149" i="11"/>
  <c r="H1325" i="2" s="1"/>
  <c r="H565" i="2"/>
  <c r="E58" i="9"/>
  <c r="H1098" i="2" s="1"/>
  <c r="E40" i="8"/>
  <c r="H518" i="2" s="1"/>
  <c r="D3" i="12"/>
  <c r="H351" i="2"/>
  <c r="N27" i="8"/>
  <c r="H776" i="2" s="1"/>
  <c r="H568" i="2"/>
  <c r="D21" i="9"/>
  <c r="H953" i="2" s="1"/>
  <c r="E26" i="9"/>
  <c r="C45" i="9"/>
  <c r="H942" i="2" s="1"/>
  <c r="J34" i="8"/>
  <c r="H662" i="2" s="1"/>
  <c r="H572" i="2"/>
  <c r="E45" i="9"/>
  <c r="H987" i="2"/>
  <c r="D31" i="7"/>
  <c r="H258" i="2" s="1"/>
  <c r="C245" i="2"/>
  <c r="C369" i="2"/>
  <c r="C483" i="2"/>
  <c r="C189" i="2"/>
  <c r="C599" i="2"/>
  <c r="C895" i="2"/>
  <c r="H772" i="2"/>
  <c r="H398" i="2"/>
  <c r="F131" i="11"/>
  <c r="H1333" i="2" s="1"/>
  <c r="C214" i="2"/>
  <c r="C277" i="2"/>
  <c r="C338" i="2"/>
  <c r="C397" i="2"/>
  <c r="C449" i="2"/>
  <c r="C516" i="2"/>
  <c r="C584" i="2"/>
  <c r="C683" i="2"/>
  <c r="C280" i="2"/>
  <c r="C482" i="2"/>
  <c r="C718" i="2"/>
  <c r="C838" i="2"/>
  <c r="C962" i="2"/>
  <c r="C1132" i="2"/>
  <c r="C15" i="2"/>
  <c r="N19" i="8"/>
  <c r="H769" i="2" s="1"/>
  <c r="M42" i="8"/>
  <c r="H760" i="2" s="1"/>
  <c r="L26" i="7"/>
  <c r="H429" i="2" s="1"/>
  <c r="N29" i="8"/>
  <c r="H777" i="2" s="1"/>
  <c r="G27" i="8"/>
  <c r="H566" i="2" s="1"/>
  <c r="D46" i="4"/>
  <c r="D56" i="4" s="1"/>
  <c r="D95" i="4" s="1"/>
  <c r="E17" i="7"/>
  <c r="H266" i="2" s="1"/>
  <c r="H395" i="2"/>
  <c r="H253" i="2"/>
  <c r="J16" i="8"/>
  <c r="H646" i="2" s="1"/>
  <c r="H746" i="2"/>
  <c r="L40" i="8"/>
  <c r="P40" i="8"/>
  <c r="J33" i="8"/>
  <c r="J37" i="8"/>
  <c r="Q41" i="8"/>
  <c r="H879" i="2" s="1"/>
  <c r="E18" i="9"/>
  <c r="H982" i="2" s="1"/>
  <c r="F27" i="11"/>
  <c r="H1326" i="2" s="1"/>
  <c r="F114" i="11"/>
  <c r="H1332" i="2" s="1"/>
  <c r="H1322" i="2"/>
  <c r="B40" i="7"/>
  <c r="G31" i="7"/>
  <c r="H324" i="2" s="1"/>
  <c r="C184" i="2"/>
  <c r="C308" i="2"/>
  <c r="C422" i="2"/>
  <c r="C551" i="2"/>
  <c r="C624" i="2"/>
  <c r="C370" i="2"/>
  <c r="C783" i="2"/>
  <c r="C1047" i="2"/>
  <c r="C1234" i="2"/>
  <c r="M17" i="7"/>
  <c r="H442" i="2" s="1"/>
  <c r="E21" i="9"/>
  <c r="H985" i="2" s="1"/>
  <c r="R31" i="8"/>
  <c r="H899" i="2" s="1"/>
  <c r="H37" i="4"/>
  <c r="H95" i="4" s="1"/>
  <c r="E92" i="9"/>
  <c r="H1129" i="2" s="1"/>
  <c r="C190" i="2"/>
  <c r="C251" i="2"/>
  <c r="C313" i="2"/>
  <c r="C375" i="2"/>
  <c r="C427" i="2"/>
  <c r="C489" i="2"/>
  <c r="C557" i="2"/>
  <c r="C627" i="2"/>
  <c r="C202" i="2"/>
  <c r="C380" i="2"/>
  <c r="C613" i="2"/>
  <c r="C791" i="2"/>
  <c r="C902" i="2"/>
  <c r="C1058" i="2"/>
  <c r="C1247" i="2"/>
  <c r="G31" i="5"/>
  <c r="D45" i="9"/>
  <c r="H974" i="2" s="1"/>
  <c r="I27" i="10"/>
  <c r="H1294" i="2" s="1"/>
  <c r="H950" i="2"/>
  <c r="D98" i="9"/>
  <c r="L14" i="7"/>
  <c r="H417" i="2" s="1"/>
  <c r="Q14" i="8"/>
  <c r="H854" i="2" s="1"/>
  <c r="J17" i="8"/>
  <c r="H647" i="2" s="1"/>
  <c r="H781" i="2"/>
  <c r="H785" i="2"/>
  <c r="H1297" i="2"/>
  <c r="G71" i="4"/>
  <c r="G79" i="4" s="1"/>
  <c r="H124" i="2" s="1"/>
  <c r="E54" i="9"/>
  <c r="H1094" i="2" s="1"/>
  <c r="D9" i="14"/>
  <c r="D44" i="6"/>
  <c r="D46" i="6" s="1"/>
  <c r="D31" i="5"/>
  <c r="L18" i="7"/>
  <c r="H421" i="2" s="1"/>
  <c r="H372" i="2"/>
  <c r="C94" i="4"/>
  <c r="B56" i="6"/>
  <c r="C199" i="2"/>
  <c r="C230" i="2"/>
  <c r="C261" i="2"/>
  <c r="C292" i="2"/>
  <c r="C323" i="2"/>
  <c r="C354" i="2"/>
  <c r="C385" i="2"/>
  <c r="C410" i="2"/>
  <c r="C434" i="2"/>
  <c r="C466" i="2"/>
  <c r="C500" i="2"/>
  <c r="C533" i="2"/>
  <c r="C567" i="2"/>
  <c r="C602" i="2"/>
  <c r="C649" i="2"/>
  <c r="C716" i="2"/>
  <c r="C237" i="2"/>
  <c r="C324" i="2"/>
  <c r="C423" i="2"/>
  <c r="C543" i="2"/>
  <c r="C657" i="2"/>
  <c r="C754" i="2"/>
  <c r="C812" i="2"/>
  <c r="C866" i="2"/>
  <c r="C924" i="2"/>
  <c r="C1004" i="2"/>
  <c r="C1090" i="2"/>
  <c r="C1176" i="2"/>
  <c r="C1290" i="2"/>
  <c r="C151" i="2"/>
  <c r="C205" i="2"/>
  <c r="C236" i="2"/>
  <c r="C267" i="2"/>
  <c r="C298" i="2"/>
  <c r="C329" i="2"/>
  <c r="C359" i="2"/>
  <c r="C390" i="2"/>
  <c r="C415" i="2"/>
  <c r="C439" i="2"/>
  <c r="C472" i="2"/>
  <c r="C506" i="2"/>
  <c r="C539" i="2"/>
  <c r="C573" i="2"/>
  <c r="C608" i="2"/>
  <c r="C658" i="2"/>
  <c r="C724" i="2"/>
  <c r="C248" i="2"/>
  <c r="C336" i="2"/>
  <c r="C437" i="2"/>
  <c r="C555" i="2"/>
  <c r="C673" i="2"/>
  <c r="C760" i="2"/>
  <c r="C819" i="2"/>
  <c r="C874" i="2"/>
  <c r="C931" i="2"/>
  <c r="C1015" i="2"/>
  <c r="C1100" i="2"/>
  <c r="C1190" i="2"/>
  <c r="C1306" i="2"/>
  <c r="A3" i="14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A5" i="9"/>
  <c r="C1333" i="2"/>
  <c r="C1329" i="2"/>
  <c r="C1325" i="2"/>
  <c r="C1321" i="2"/>
  <c r="C1317" i="2"/>
  <c r="C1313" i="2"/>
  <c r="C1309" i="2"/>
  <c r="C1305" i="2"/>
  <c r="C1301" i="2"/>
  <c r="C1297" i="2"/>
  <c r="C1292" i="2"/>
  <c r="C1288" i="2"/>
  <c r="C1284" i="2"/>
  <c r="C1280" i="2"/>
  <c r="C1276" i="2"/>
  <c r="C1272" i="2"/>
  <c r="C1268" i="2"/>
  <c r="C1264" i="2"/>
  <c r="C1260" i="2"/>
  <c r="C1256" i="2"/>
  <c r="C1252" i="2"/>
  <c r="C1248" i="2"/>
  <c r="C1244" i="2"/>
  <c r="C1240" i="2"/>
  <c r="C1236" i="2"/>
  <c r="C1232" i="2"/>
  <c r="C1228" i="2"/>
  <c r="C1224" i="2"/>
  <c r="C1220" i="2"/>
  <c r="C1216" i="2"/>
  <c r="C1212" i="2"/>
  <c r="C1208" i="2"/>
  <c r="C1204" i="2"/>
  <c r="C1200" i="2"/>
  <c r="C1195" i="2"/>
  <c r="C1191" i="2"/>
  <c r="C1187" i="2"/>
  <c r="C1183" i="2"/>
  <c r="C1179" i="2"/>
  <c r="C1175" i="2"/>
  <c r="C73" i="2"/>
  <c r="C78" i="2"/>
  <c r="C84" i="2"/>
  <c r="C89" i="2"/>
  <c r="C94" i="2"/>
  <c r="C100" i="2"/>
  <c r="C105" i="2"/>
  <c r="C110" i="2"/>
  <c r="C116" i="2"/>
  <c r="C121" i="2"/>
  <c r="C127" i="2"/>
  <c r="C133" i="2"/>
  <c r="C138" i="2"/>
  <c r="C143" i="2"/>
  <c r="C149" i="2"/>
  <c r="C154" i="2"/>
  <c r="C159" i="2"/>
  <c r="C165" i="2"/>
  <c r="C170" i="2"/>
  <c r="C175" i="2"/>
  <c r="C71" i="2"/>
  <c r="C66" i="2"/>
  <c r="C61" i="2"/>
  <c r="C55" i="2"/>
  <c r="C50" i="2"/>
  <c r="C45" i="2"/>
  <c r="C39" i="2"/>
  <c r="C34" i="2"/>
  <c r="C29" i="2"/>
  <c r="C23" i="2"/>
  <c r="C18" i="2"/>
  <c r="C13" i="2"/>
  <c r="C7" i="2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C1141" i="2"/>
  <c r="C1137" i="2"/>
  <c r="C1133" i="2"/>
  <c r="C1129" i="2"/>
  <c r="C1125" i="2"/>
  <c r="C1121" i="2"/>
  <c r="C1117" i="2"/>
  <c r="C1113" i="2"/>
  <c r="C1109" i="2"/>
  <c r="C1105" i="2"/>
  <c r="C1101" i="2"/>
  <c r="C1097" i="2"/>
  <c r="C1093" i="2"/>
  <c r="C1089" i="2"/>
  <c r="C1085" i="2"/>
  <c r="C1081" i="2"/>
  <c r="C1077" i="2"/>
  <c r="C1073" i="2"/>
  <c r="C1069" i="2"/>
  <c r="C1065" i="2"/>
  <c r="C1061" i="2"/>
  <c r="C1057" i="2"/>
  <c r="C1053" i="2"/>
  <c r="C1049" i="2"/>
  <c r="C1045" i="2"/>
  <c r="C1041" i="2"/>
  <c r="C1037" i="2"/>
  <c r="C1033" i="2"/>
  <c r="C1029" i="2"/>
  <c r="C1025" i="2"/>
  <c r="C1021" i="2"/>
  <c r="C1017" i="2"/>
  <c r="C1013" i="2"/>
  <c r="C1009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A6" i="5"/>
  <c r="C818" i="2"/>
  <c r="C814" i="2"/>
  <c r="C810" i="2"/>
  <c r="C806" i="2"/>
  <c r="C802" i="2"/>
  <c r="C798" i="2"/>
  <c r="C794" i="2"/>
  <c r="C790" i="2"/>
  <c r="C786" i="2"/>
  <c r="C782" i="2"/>
  <c r="C777" i="2"/>
  <c r="C773" i="2"/>
  <c r="C769" i="2"/>
  <c r="C765" i="2"/>
  <c r="C761" i="2"/>
  <c r="C757" i="2"/>
  <c r="C753" i="2"/>
  <c r="C749" i="2"/>
  <c r="C74" i="2"/>
  <c r="C85" i="2"/>
  <c r="C96" i="2"/>
  <c r="C106" i="2"/>
  <c r="C117" i="2"/>
  <c r="C129" i="2"/>
  <c r="C139" i="2"/>
  <c r="C150" i="2"/>
  <c r="C161" i="2"/>
  <c r="C171" i="2"/>
  <c r="C70" i="2"/>
  <c r="C59" i="2"/>
  <c r="C49" i="2"/>
  <c r="C38" i="2"/>
  <c r="C27" i="2"/>
  <c r="C17" i="2"/>
  <c r="C6" i="2"/>
  <c r="A5" i="8"/>
  <c r="C1328" i="2"/>
  <c r="C1322" i="2"/>
  <c r="C1315" i="2"/>
  <c r="C1307" i="2"/>
  <c r="C1300" i="2"/>
  <c r="C1293" i="2"/>
  <c r="C1285" i="2"/>
  <c r="C1278" i="2"/>
  <c r="C1271" i="2"/>
  <c r="C1263" i="2"/>
  <c r="C1257" i="2"/>
  <c r="C1250" i="2"/>
  <c r="C1242" i="2"/>
  <c r="C1235" i="2"/>
  <c r="C1229" i="2"/>
  <c r="C1221" i="2"/>
  <c r="C1214" i="2"/>
  <c r="C1207" i="2"/>
  <c r="C1199" i="2"/>
  <c r="C1192" i="2"/>
  <c r="C1185" i="2"/>
  <c r="C1177" i="2"/>
  <c r="C1171" i="2"/>
  <c r="C1166" i="2"/>
  <c r="C1160" i="2"/>
  <c r="C1155" i="2"/>
  <c r="C1150" i="2"/>
  <c r="C1144" i="2"/>
  <c r="C1139" i="2"/>
  <c r="C1134" i="2"/>
  <c r="C1128" i="2"/>
  <c r="C1123" i="2"/>
  <c r="C1118" i="2"/>
  <c r="C1112" i="2"/>
  <c r="C1107" i="2"/>
  <c r="C1102" i="2"/>
  <c r="C1096" i="2"/>
  <c r="C1091" i="2"/>
  <c r="C1086" i="2"/>
  <c r="C1080" i="2"/>
  <c r="C1075" i="2"/>
  <c r="C1070" i="2"/>
  <c r="C1064" i="2"/>
  <c r="C1059" i="2"/>
  <c r="C1054" i="2"/>
  <c r="C1048" i="2"/>
  <c r="C1043" i="2"/>
  <c r="C1038" i="2"/>
  <c r="C1032" i="2"/>
  <c r="C1027" i="2"/>
  <c r="C1022" i="2"/>
  <c r="C1016" i="2"/>
  <c r="C1011" i="2"/>
  <c r="C1006" i="2"/>
  <c r="C1000" i="2"/>
  <c r="C995" i="2"/>
  <c r="C990" i="2"/>
  <c r="C984" i="2"/>
  <c r="C979" i="2"/>
  <c r="C974" i="2"/>
  <c r="C968" i="2"/>
  <c r="C963" i="2"/>
  <c r="C958" i="2"/>
  <c r="C952" i="2"/>
  <c r="C947" i="2"/>
  <c r="C942" i="2"/>
  <c r="C936" i="2"/>
  <c r="C81" i="2"/>
  <c r="C92" i="2"/>
  <c r="C102" i="2"/>
  <c r="C113" i="2"/>
  <c r="C124" i="2"/>
  <c r="C135" i="2"/>
  <c r="C146" i="2"/>
  <c r="C157" i="2"/>
  <c r="C167" i="2"/>
  <c r="C178" i="2"/>
  <c r="C63" i="2"/>
  <c r="C53" i="2"/>
  <c r="C42" i="2"/>
  <c r="C31" i="2"/>
  <c r="C21" i="2"/>
  <c r="C10" i="2"/>
  <c r="A5" i="10"/>
  <c r="C1331" i="2"/>
  <c r="C1323" i="2"/>
  <c r="C1316" i="2"/>
  <c r="C1310" i="2"/>
  <c r="C1302" i="2"/>
  <c r="C1294" i="2"/>
  <c r="C1287" i="2"/>
  <c r="C1279" i="2"/>
  <c r="C1273" i="2"/>
  <c r="C1266" i="2"/>
  <c r="C1258" i="2"/>
  <c r="C1251" i="2"/>
  <c r="C1245" i="2"/>
  <c r="C1237" i="2"/>
  <c r="C1230" i="2"/>
  <c r="C1223" i="2"/>
  <c r="C1215" i="2"/>
  <c r="C1209" i="2"/>
  <c r="C1202" i="2"/>
  <c r="C1193" i="2"/>
  <c r="C1186" i="2"/>
  <c r="C1180" i="2"/>
  <c r="C1172" i="2"/>
  <c r="C1167" i="2"/>
  <c r="C1162" i="2"/>
  <c r="C1156" i="2"/>
  <c r="C1151" i="2"/>
  <c r="C1146" i="2"/>
  <c r="C1140" i="2"/>
  <c r="C1135" i="2"/>
  <c r="C1130" i="2"/>
  <c r="C1124" i="2"/>
  <c r="C1119" i="2"/>
  <c r="C1114" i="2"/>
  <c r="C1108" i="2"/>
  <c r="C1103" i="2"/>
  <c r="C1098" i="2"/>
  <c r="C1092" i="2"/>
  <c r="C1087" i="2"/>
  <c r="C1082" i="2"/>
  <c r="C1076" i="2"/>
  <c r="C1071" i="2"/>
  <c r="C1066" i="2"/>
  <c r="C1060" i="2"/>
  <c r="C1055" i="2"/>
  <c r="C1050" i="2"/>
  <c r="C1044" i="2"/>
  <c r="C1039" i="2"/>
  <c r="C1034" i="2"/>
  <c r="C1028" i="2"/>
  <c r="C1023" i="2"/>
  <c r="C1018" i="2"/>
  <c r="C1012" i="2"/>
  <c r="C1007" i="2"/>
  <c r="C1002" i="2"/>
  <c r="C996" i="2"/>
  <c r="C991" i="2"/>
  <c r="C986" i="2"/>
  <c r="C980" i="2"/>
  <c r="C975" i="2"/>
  <c r="C970" i="2"/>
  <c r="C964" i="2"/>
  <c r="C959" i="2"/>
  <c r="C954" i="2"/>
  <c r="C948" i="2"/>
  <c r="C943" i="2"/>
  <c r="C938" i="2"/>
  <c r="C932" i="2"/>
  <c r="C927" i="2"/>
  <c r="C922" i="2"/>
  <c r="C916" i="2"/>
  <c r="C910" i="2"/>
  <c r="C905" i="2"/>
  <c r="C899" i="2"/>
  <c r="C894" i="2"/>
  <c r="C889" i="2"/>
  <c r="C883" i="2"/>
  <c r="C878" i="2"/>
  <c r="C873" i="2"/>
  <c r="C867" i="2"/>
  <c r="C862" i="2"/>
  <c r="C857" i="2"/>
  <c r="C851" i="2"/>
  <c r="C846" i="2"/>
  <c r="C841" i="2"/>
  <c r="C835" i="2"/>
  <c r="C830" i="2"/>
  <c r="C825" i="2"/>
  <c r="A5" i="11"/>
  <c r="C816" i="2"/>
  <c r="C811" i="2"/>
  <c r="C805" i="2"/>
  <c r="C800" i="2"/>
  <c r="C795" i="2"/>
  <c r="C789" i="2"/>
  <c r="C784" i="2"/>
  <c r="C778" i="2"/>
  <c r="C772" i="2"/>
  <c r="C767" i="2"/>
  <c r="C762" i="2"/>
  <c r="C756" i="2"/>
  <c r="C751" i="2"/>
  <c r="C746" i="2"/>
  <c r="C742" i="2"/>
  <c r="C737" i="2"/>
  <c r="C726" i="2"/>
  <c r="C715" i="2"/>
  <c r="C704" i="2"/>
  <c r="C692" i="2"/>
  <c r="C681" i="2"/>
  <c r="C670" i="2"/>
  <c r="C659" i="2"/>
  <c r="C648" i="2"/>
  <c r="C638" i="2"/>
  <c r="C626" i="2"/>
  <c r="C615" i="2"/>
  <c r="C604" i="2"/>
  <c r="C593" i="2"/>
  <c r="C582" i="2"/>
  <c r="C572" i="2"/>
  <c r="C561" i="2"/>
  <c r="C550" i="2"/>
  <c r="C540" i="2"/>
  <c r="C529" i="2"/>
  <c r="C518" i="2"/>
  <c r="C507" i="2"/>
  <c r="C496" i="2"/>
  <c r="C485" i="2"/>
  <c r="C473" i="2"/>
  <c r="C463" i="2"/>
  <c r="C450" i="2"/>
  <c r="C440" i="2"/>
  <c r="C429" i="2"/>
  <c r="C417" i="2"/>
  <c r="C406" i="2"/>
  <c r="C395" i="2"/>
  <c r="C384" i="2"/>
  <c r="C376" i="2"/>
  <c r="C368" i="2"/>
  <c r="C360" i="2"/>
  <c r="C351" i="2"/>
  <c r="C343" i="2"/>
  <c r="C334" i="2"/>
  <c r="C326" i="2"/>
  <c r="C318" i="2"/>
  <c r="C309" i="2"/>
  <c r="C301" i="2"/>
  <c r="C293" i="2"/>
  <c r="C284" i="2"/>
  <c r="C276" i="2"/>
  <c r="C269" i="2"/>
  <c r="C260" i="2"/>
  <c r="C252" i="2"/>
  <c r="C244" i="2"/>
  <c r="C235" i="2"/>
  <c r="C227" i="2"/>
  <c r="C218" i="2"/>
  <c r="C208" i="2"/>
  <c r="C200" i="2"/>
  <c r="C191" i="2"/>
  <c r="C183" i="2"/>
  <c r="C739" i="2"/>
  <c r="C731" i="2"/>
  <c r="C725" i="2"/>
  <c r="C719" i="2"/>
  <c r="C713" i="2"/>
  <c r="C706" i="2"/>
  <c r="C700" i="2"/>
  <c r="C694" i="2"/>
  <c r="C688" i="2"/>
  <c r="C682" i="2"/>
  <c r="C675" i="2"/>
  <c r="C669" i="2"/>
  <c r="C663" i="2"/>
  <c r="C656" i="2"/>
  <c r="C650" i="2"/>
  <c r="C644" i="2"/>
  <c r="C637" i="2"/>
  <c r="C631" i="2"/>
  <c r="C625" i="2"/>
  <c r="C619" i="2"/>
  <c r="C612" i="2"/>
  <c r="C606" i="2"/>
  <c r="C600" i="2"/>
  <c r="C594" i="2"/>
  <c r="C587" i="2"/>
  <c r="C581" i="2"/>
  <c r="C575" i="2"/>
  <c r="C568" i="2"/>
  <c r="C562" i="2"/>
  <c r="C556" i="2"/>
  <c r="C549" i="2"/>
  <c r="C542" i="2"/>
  <c r="C536" i="2"/>
  <c r="C530" i="2"/>
  <c r="C524" i="2"/>
  <c r="C517" i="2"/>
  <c r="C511" i="2"/>
  <c r="C505" i="2"/>
  <c r="C498" i="2"/>
  <c r="C492" i="2"/>
  <c r="C486" i="2"/>
  <c r="C480" i="2"/>
  <c r="C474" i="2"/>
  <c r="C467" i="2"/>
  <c r="C461" i="2"/>
  <c r="C454" i="2"/>
  <c r="C447" i="2"/>
  <c r="C76" i="2"/>
  <c r="C97" i="2"/>
  <c r="C118" i="2"/>
  <c r="C141" i="2"/>
  <c r="C162" i="2"/>
  <c r="C69" i="2"/>
  <c r="C47" i="2"/>
  <c r="C26" i="2"/>
  <c r="C5" i="2"/>
  <c r="C1327" i="2"/>
  <c r="C1312" i="2"/>
  <c r="C1299" i="2"/>
  <c r="C1283" i="2"/>
  <c r="C1269" i="2"/>
  <c r="C1255" i="2"/>
  <c r="C1241" i="2"/>
  <c r="C1226" i="2"/>
  <c r="C1213" i="2"/>
  <c r="C1198" i="2"/>
  <c r="C1182" i="2"/>
  <c r="C1170" i="2"/>
  <c r="C1159" i="2"/>
  <c r="C1148" i="2"/>
  <c r="C1138" i="2"/>
  <c r="C1127" i="2"/>
  <c r="C1116" i="2"/>
  <c r="C1106" i="2"/>
  <c r="C1095" i="2"/>
  <c r="C1084" i="2"/>
  <c r="C1074" i="2"/>
  <c r="C1063" i="2"/>
  <c r="C1052" i="2"/>
  <c r="C1042" i="2"/>
  <c r="C1031" i="2"/>
  <c r="C1020" i="2"/>
  <c r="C1010" i="2"/>
  <c r="C999" i="2"/>
  <c r="C988" i="2"/>
  <c r="C978" i="2"/>
  <c r="C967" i="2"/>
  <c r="C956" i="2"/>
  <c r="C935" i="2"/>
  <c r="C928" i="2"/>
  <c r="C920" i="2"/>
  <c r="C914" i="2"/>
  <c r="C906" i="2"/>
  <c r="C898" i="2"/>
  <c r="C891" i="2"/>
  <c r="C885" i="2"/>
  <c r="C877" i="2"/>
  <c r="C870" i="2"/>
  <c r="C855" i="2"/>
  <c r="C842" i="2"/>
  <c r="C827" i="2"/>
  <c r="C808" i="2"/>
  <c r="C793" i="2"/>
  <c r="C779" i="2"/>
  <c r="C764" i="2"/>
  <c r="C750" i="2"/>
  <c r="C723" i="2"/>
  <c r="C695" i="2"/>
  <c r="C651" i="2"/>
  <c r="C621" i="2"/>
  <c r="C590" i="2"/>
  <c r="C563" i="2"/>
  <c r="C520" i="2"/>
  <c r="C490" i="2"/>
  <c r="C459" i="2"/>
  <c r="C414" i="2"/>
  <c r="C387" i="2"/>
  <c r="C353" i="2"/>
  <c r="C330" i="2"/>
  <c r="C307" i="2"/>
  <c r="C287" i="2"/>
  <c r="C264" i="2"/>
  <c r="C231" i="2"/>
  <c r="C206" i="2"/>
  <c r="C185" i="2"/>
  <c r="C721" i="2"/>
  <c r="C703" i="2"/>
  <c r="C686" i="2"/>
  <c r="C661" i="2"/>
  <c r="C646" i="2"/>
  <c r="C628" i="2"/>
  <c r="C611" i="2"/>
  <c r="C586" i="2"/>
  <c r="C570" i="2"/>
  <c r="C552" i="2"/>
  <c r="C535" i="2"/>
  <c r="C509" i="2"/>
  <c r="C494" i="2"/>
  <c r="C477" i="2"/>
  <c r="C451" i="2"/>
  <c r="C436" i="2"/>
  <c r="C424" i="2"/>
  <c r="C405" i="2"/>
  <c r="C393" i="2"/>
  <c r="C379" i="2"/>
  <c r="C356" i="2"/>
  <c r="C340" i="2"/>
  <c r="C325" i="2"/>
  <c r="C302" i="2"/>
  <c r="C286" i="2"/>
  <c r="C271" i="2"/>
  <c r="C255" i="2"/>
  <c r="C240" i="2"/>
  <c r="C224" i="2"/>
  <c r="C209" i="2"/>
  <c r="C186" i="2"/>
  <c r="C80" i="2"/>
  <c r="C122" i="2"/>
  <c r="C166" i="2"/>
  <c r="C43" i="2"/>
  <c r="A6" i="4"/>
  <c r="C1282" i="2"/>
  <c r="C1253" i="2"/>
  <c r="C1210" i="2"/>
  <c r="C1181" i="2"/>
  <c r="C1158" i="2"/>
  <c r="C1136" i="2"/>
  <c r="C1115" i="2"/>
  <c r="C1094" i="2"/>
  <c r="C1072" i="2"/>
  <c r="C1051" i="2"/>
  <c r="C1030" i="2"/>
  <c r="C1008" i="2"/>
  <c r="C987" i="2"/>
  <c r="C966" i="2"/>
  <c r="C944" i="2"/>
  <c r="C926" i="2"/>
  <c r="C912" i="2"/>
  <c r="C897" i="2"/>
  <c r="C882" i="2"/>
  <c r="C869" i="2"/>
  <c r="C854" i="2"/>
  <c r="C839" i="2"/>
  <c r="C826" i="2"/>
  <c r="C813" i="2"/>
  <c r="C799" i="2"/>
  <c r="C785" i="2"/>
  <c r="C770" i="2"/>
  <c r="C755" i="2"/>
  <c r="C734" i="2"/>
  <c r="C707" i="2"/>
  <c r="C676" i="2"/>
  <c r="C645" i="2"/>
  <c r="C618" i="2"/>
  <c r="C588" i="2"/>
  <c r="C558" i="2"/>
  <c r="C531" i="2"/>
  <c r="C501" i="2"/>
  <c r="C470" i="2"/>
  <c r="C442" i="2"/>
  <c r="C412" i="2"/>
  <c r="C382" i="2"/>
  <c r="C362" i="2"/>
  <c r="C339" i="2"/>
  <c r="C316" i="2"/>
  <c r="C295" i="2"/>
  <c r="C272" i="2"/>
  <c r="C250" i="2"/>
  <c r="C229" i="2"/>
  <c r="C204" i="2"/>
  <c r="C181" i="2"/>
  <c r="C727" i="2"/>
  <c r="C710" i="2"/>
  <c r="C693" i="2"/>
  <c r="C677" i="2"/>
  <c r="C660" i="2"/>
  <c r="C642" i="2"/>
  <c r="C90" i="2"/>
  <c r="C112" i="2"/>
  <c r="C134" i="2"/>
  <c r="C155" i="2"/>
  <c r="C177" i="2"/>
  <c r="C54" i="2"/>
  <c r="C33" i="2"/>
  <c r="C11" i="2"/>
  <c r="C1332" i="2"/>
  <c r="C1318" i="2"/>
  <c r="C1304" i="2"/>
  <c r="C1289" i="2"/>
  <c r="C1274" i="2"/>
  <c r="C1261" i="2"/>
  <c r="C1246" i="2"/>
  <c r="C1231" i="2"/>
  <c r="C1218" i="2"/>
  <c r="C1203" i="2"/>
  <c r="C1188" i="2"/>
  <c r="C1174" i="2"/>
  <c r="C1163" i="2"/>
  <c r="C1152" i="2"/>
  <c r="C1142" i="2"/>
  <c r="C1131" i="2"/>
  <c r="C1120" i="2"/>
  <c r="C1110" i="2"/>
  <c r="C1099" i="2"/>
  <c r="C1088" i="2"/>
  <c r="C1078" i="2"/>
  <c r="C1067" i="2"/>
  <c r="C1056" i="2"/>
  <c r="C1046" i="2"/>
  <c r="C1035" i="2"/>
  <c r="C1024" i="2"/>
  <c r="C1014" i="2"/>
  <c r="C1003" i="2"/>
  <c r="C992" i="2"/>
  <c r="C982" i="2"/>
  <c r="C971" i="2"/>
  <c r="C960" i="2"/>
  <c r="C950" i="2"/>
  <c r="C939" i="2"/>
  <c r="C930" i="2"/>
  <c r="C923" i="2"/>
  <c r="C915" i="2"/>
  <c r="C907" i="2"/>
  <c r="C901" i="2"/>
  <c r="C893" i="2"/>
  <c r="C886" i="2"/>
  <c r="C879" i="2"/>
  <c r="C871" i="2"/>
  <c r="C865" i="2"/>
  <c r="C858" i="2"/>
  <c r="C850" i="2"/>
  <c r="C843" i="2"/>
  <c r="C837" i="2"/>
  <c r="C829" i="2"/>
  <c r="C822" i="2"/>
  <c r="C817" i="2"/>
  <c r="C809" i="2"/>
  <c r="C803" i="2"/>
  <c r="C796" i="2"/>
  <c r="C788" i="2"/>
  <c r="C780" i="2"/>
  <c r="C774" i="2"/>
  <c r="C766" i="2"/>
  <c r="C759" i="2"/>
  <c r="C752" i="2"/>
  <c r="C745" i="2"/>
  <c r="C740" i="2"/>
  <c r="C729" i="2"/>
  <c r="C712" i="2"/>
  <c r="C698" i="2"/>
  <c r="C684" i="2"/>
  <c r="C668" i="2"/>
  <c r="C654" i="2"/>
  <c r="C640" i="2"/>
  <c r="C623" i="2"/>
  <c r="C610" i="2"/>
  <c r="C596" i="2"/>
  <c r="C579" i="2"/>
  <c r="C566" i="2"/>
  <c r="C553" i="2"/>
  <c r="C537" i="2"/>
  <c r="C523" i="2"/>
  <c r="C510" i="2"/>
  <c r="C493" i="2"/>
  <c r="C479" i="2"/>
  <c r="C465" i="2"/>
  <c r="C448" i="2"/>
  <c r="C435" i="2"/>
  <c r="C420" i="2"/>
  <c r="C403" i="2"/>
  <c r="C389" i="2"/>
  <c r="C378" i="2"/>
  <c r="C366" i="2"/>
  <c r="C355" i="2"/>
  <c r="C345" i="2"/>
  <c r="C332" i="2"/>
  <c r="C322" i="2"/>
  <c r="C312" i="2"/>
  <c r="C299" i="2"/>
  <c r="C289" i="2"/>
  <c r="C278" i="2"/>
  <c r="C266" i="2"/>
  <c r="C256" i="2"/>
  <c r="C246" i="2"/>
  <c r="C233" i="2"/>
  <c r="C222" i="2"/>
  <c r="C211" i="2"/>
  <c r="C198" i="2"/>
  <c r="C187" i="2"/>
  <c r="C781" i="2"/>
  <c r="C730" i="2"/>
  <c r="C722" i="2"/>
  <c r="C714" i="2"/>
  <c r="C705" i="2"/>
  <c r="C697" i="2"/>
  <c r="C689" i="2"/>
  <c r="C680" i="2"/>
  <c r="C672" i="2"/>
  <c r="C664" i="2"/>
  <c r="C655" i="2"/>
  <c r="C647" i="2"/>
  <c r="C639" i="2"/>
  <c r="C630" i="2"/>
  <c r="C622" i="2"/>
  <c r="C614" i="2"/>
  <c r="C605" i="2"/>
  <c r="C597" i="2"/>
  <c r="C589" i="2"/>
  <c r="C580" i="2"/>
  <c r="C571" i="2"/>
  <c r="C564" i="2"/>
  <c r="C554" i="2"/>
  <c r="C546" i="2"/>
  <c r="C538" i="2"/>
  <c r="C528" i="2"/>
  <c r="C521" i="2"/>
  <c r="C513" i="2"/>
  <c r="C503" i="2"/>
  <c r="C495" i="2"/>
  <c r="C487" i="2"/>
  <c r="C478" i="2"/>
  <c r="C471" i="2"/>
  <c r="C462" i="2"/>
  <c r="C452" i="2"/>
  <c r="C444" i="2"/>
  <c r="C438" i="2"/>
  <c r="C431" i="2"/>
  <c r="C425" i="2"/>
  <c r="C419" i="2"/>
  <c r="C413" i="2"/>
  <c r="C407" i="2"/>
  <c r="C400" i="2"/>
  <c r="C394" i="2"/>
  <c r="C388" i="2"/>
  <c r="C381" i="2"/>
  <c r="C373" i="2"/>
  <c r="C365" i="2"/>
  <c r="C358" i="2"/>
  <c r="C350" i="2"/>
  <c r="C342" i="2"/>
  <c r="C335" i="2"/>
  <c r="C327" i="2"/>
  <c r="C319" i="2"/>
  <c r="C311" i="2"/>
  <c r="C304" i="2"/>
  <c r="C296" i="2"/>
  <c r="C288" i="2"/>
  <c r="C281" i="2"/>
  <c r="C273" i="2"/>
  <c r="C265" i="2"/>
  <c r="C257" i="2"/>
  <c r="C249" i="2"/>
  <c r="C241" i="2"/>
  <c r="C234" i="2"/>
  <c r="C226" i="2"/>
  <c r="C219" i="2"/>
  <c r="C210" i="2"/>
  <c r="C203" i="2"/>
  <c r="C196" i="2"/>
  <c r="C188" i="2"/>
  <c r="A6" i="7"/>
  <c r="C946" i="2"/>
  <c r="C863" i="2"/>
  <c r="C849" i="2"/>
  <c r="C834" i="2"/>
  <c r="C821" i="2"/>
  <c r="C815" i="2"/>
  <c r="C801" i="2"/>
  <c r="C787" i="2"/>
  <c r="C771" i="2"/>
  <c r="C758" i="2"/>
  <c r="C744" i="2"/>
  <c r="C738" i="2"/>
  <c r="C709" i="2"/>
  <c r="C679" i="2"/>
  <c r="C665" i="2"/>
  <c r="C635" i="2"/>
  <c r="C607" i="2"/>
  <c r="C577" i="2"/>
  <c r="C547" i="2"/>
  <c r="C534" i="2"/>
  <c r="C504" i="2"/>
  <c r="C476" i="2"/>
  <c r="C445" i="2"/>
  <c r="C432" i="2"/>
  <c r="C401" i="2"/>
  <c r="C374" i="2"/>
  <c r="C364" i="2"/>
  <c r="C341" i="2"/>
  <c r="C320" i="2"/>
  <c r="C297" i="2"/>
  <c r="C274" i="2"/>
  <c r="C254" i="2"/>
  <c r="C242" i="2"/>
  <c r="C220" i="2"/>
  <c r="C195" i="2"/>
  <c r="C736" i="2"/>
  <c r="C728" i="2"/>
  <c r="C711" i="2"/>
  <c r="C696" i="2"/>
  <c r="C678" i="2"/>
  <c r="C671" i="2"/>
  <c r="C653" i="2"/>
  <c r="C636" i="2"/>
  <c r="C620" i="2"/>
  <c r="C603" i="2"/>
  <c r="C595" i="2"/>
  <c r="C578" i="2"/>
  <c r="C560" i="2"/>
  <c r="C544" i="2"/>
  <c r="C527" i="2"/>
  <c r="C519" i="2"/>
  <c r="C502" i="2"/>
  <c r="C484" i="2"/>
  <c r="C469" i="2"/>
  <c r="C458" i="2"/>
  <c r="C443" i="2"/>
  <c r="C430" i="2"/>
  <c r="C418" i="2"/>
  <c r="C411" i="2"/>
  <c r="C399" i="2"/>
  <c r="C386" i="2"/>
  <c r="C371" i="2"/>
  <c r="C363" i="2"/>
  <c r="C348" i="2"/>
  <c r="C333" i="2"/>
  <c r="C317" i="2"/>
  <c r="C310" i="2"/>
  <c r="C294" i="2"/>
  <c r="C279" i="2"/>
  <c r="C263" i="2"/>
  <c r="C247" i="2"/>
  <c r="C232" i="2"/>
  <c r="C216" i="2"/>
  <c r="C201" i="2"/>
  <c r="C194" i="2"/>
  <c r="C101" i="2"/>
  <c r="C145" i="2"/>
  <c r="C65" i="2"/>
  <c r="C22" i="2"/>
  <c r="C1326" i="2"/>
  <c r="C1311" i="2"/>
  <c r="C1296" i="2"/>
  <c r="C1267" i="2"/>
  <c r="C1239" i="2"/>
  <c r="C1225" i="2"/>
  <c r="C1197" i="2"/>
  <c r="C1168" i="2"/>
  <c r="C1147" i="2"/>
  <c r="C1126" i="2"/>
  <c r="C1104" i="2"/>
  <c r="C1083" i="2"/>
  <c r="C1062" i="2"/>
  <c r="C1040" i="2"/>
  <c r="C1019" i="2"/>
  <c r="C998" i="2"/>
  <c r="C976" i="2"/>
  <c r="C955" i="2"/>
  <c r="C934" i="2"/>
  <c r="C919" i="2"/>
  <c r="C903" i="2"/>
  <c r="C890" i="2"/>
  <c r="C875" i="2"/>
  <c r="C861" i="2"/>
  <c r="C847" i="2"/>
  <c r="C833" i="2"/>
  <c r="C820" i="2"/>
  <c r="C807" i="2"/>
  <c r="C792" i="2"/>
  <c r="C776" i="2"/>
  <c r="C763" i="2"/>
  <c r="C748" i="2"/>
  <c r="C743" i="2"/>
  <c r="C720" i="2"/>
  <c r="C690" i="2"/>
  <c r="C662" i="2"/>
  <c r="C632" i="2"/>
  <c r="C601" i="2"/>
  <c r="C574" i="2"/>
  <c r="C545" i="2"/>
  <c r="C515" i="2"/>
  <c r="C488" i="2"/>
  <c r="C456" i="2"/>
  <c r="C426" i="2"/>
  <c r="C398" i="2"/>
  <c r="C372" i="2"/>
  <c r="C349" i="2"/>
  <c r="C328" i="2"/>
  <c r="C305" i="2"/>
  <c r="C282" i="2"/>
  <c r="C262" i="2"/>
  <c r="C239" i="2"/>
  <c r="C215" i="2"/>
  <c r="C193" i="2"/>
  <c r="C735" i="2"/>
  <c r="C717" i="2"/>
  <c r="C702" i="2"/>
  <c r="C685" i="2"/>
  <c r="C667" i="2"/>
  <c r="C652" i="2"/>
  <c r="C634" i="2"/>
  <c r="C617" i="2"/>
  <c r="C192" i="2"/>
  <c r="C207" i="2"/>
  <c r="C223" i="2"/>
  <c r="C238" i="2"/>
  <c r="C253" i="2"/>
  <c r="C268" i="2"/>
  <c r="C285" i="2"/>
  <c r="C300" i="2"/>
  <c r="C315" i="2"/>
  <c r="C331" i="2"/>
  <c r="C346" i="2"/>
  <c r="C361" i="2"/>
  <c r="C377" i="2"/>
  <c r="C391" i="2"/>
  <c r="C404" i="2"/>
  <c r="C416" i="2"/>
  <c r="C428" i="2"/>
  <c r="C441" i="2"/>
  <c r="C457" i="2"/>
  <c r="C475" i="2"/>
  <c r="C491" i="2"/>
  <c r="C508" i="2"/>
  <c r="C525" i="2"/>
  <c r="C541" i="2"/>
  <c r="C559" i="2"/>
  <c r="C576" i="2"/>
  <c r="C592" i="2"/>
  <c r="C609" i="2"/>
  <c r="C633" i="2"/>
  <c r="C666" i="2"/>
  <c r="C699" i="2"/>
  <c r="C733" i="2"/>
  <c r="C213" i="2"/>
  <c r="C258" i="2"/>
  <c r="C303" i="2"/>
  <c r="C347" i="2"/>
  <c r="C392" i="2"/>
  <c r="C453" i="2"/>
  <c r="C512" i="2"/>
  <c r="C569" i="2"/>
  <c r="C629" i="2"/>
  <c r="C687" i="2"/>
  <c r="C741" i="2"/>
  <c r="C768" i="2"/>
  <c r="C797" i="2"/>
  <c r="C823" i="2"/>
  <c r="C853" i="2"/>
  <c r="C881" i="2"/>
  <c r="C909" i="2"/>
  <c r="C940" i="2"/>
  <c r="C983" i="2"/>
  <c r="C1026" i="2"/>
  <c r="C1068" i="2"/>
  <c r="C1111" i="2"/>
  <c r="C1154" i="2"/>
  <c r="C1205" i="2"/>
  <c r="C1262" i="2"/>
  <c r="C1320" i="2"/>
  <c r="C58" i="2"/>
  <c r="C108" i="2"/>
  <c r="C182" i="2"/>
  <c r="C197" i="2"/>
  <c r="C212" i="2"/>
  <c r="C228" i="2"/>
  <c r="C243" i="2"/>
  <c r="C259" i="2"/>
  <c r="C275" i="2"/>
  <c r="C290" i="2"/>
  <c r="C306" i="2"/>
  <c r="C321" i="2"/>
  <c r="C337" i="2"/>
  <c r="C352" i="2"/>
  <c r="C367" i="2"/>
  <c r="C383" i="2"/>
  <c r="C396" i="2"/>
  <c r="C408" i="2"/>
  <c r="C421" i="2"/>
  <c r="C433" i="2"/>
  <c r="C446" i="2"/>
  <c r="C464" i="2"/>
  <c r="C481" i="2"/>
  <c r="C497" i="2"/>
  <c r="C514" i="2"/>
  <c r="C532" i="2"/>
  <c r="C548" i="2"/>
  <c r="C565" i="2"/>
  <c r="C583" i="2"/>
  <c r="C598" i="2"/>
  <c r="C616" i="2"/>
  <c r="C641" i="2"/>
  <c r="C674" i="2"/>
  <c r="C708" i="2"/>
  <c r="A6" i="6"/>
  <c r="C225" i="2"/>
  <c r="C270" i="2"/>
  <c r="C314" i="2"/>
  <c r="C357" i="2"/>
  <c r="C409" i="2"/>
  <c r="C468" i="2"/>
  <c r="C526" i="2"/>
  <c r="C585" i="2"/>
  <c r="C643" i="2"/>
  <c r="C701" i="2"/>
  <c r="C747" i="2"/>
  <c r="C775" i="2"/>
  <c r="C804" i="2"/>
  <c r="C831" i="2"/>
  <c r="C859" i="2"/>
  <c r="C887" i="2"/>
  <c r="C918" i="2"/>
  <c r="C951" i="2"/>
  <c r="C994" i="2"/>
  <c r="C1036" i="2"/>
  <c r="C1079" i="2"/>
  <c r="C1122" i="2"/>
  <c r="C1164" i="2"/>
  <c r="C1219" i="2"/>
  <c r="C1277" i="2"/>
  <c r="C1334" i="2"/>
  <c r="C173" i="2"/>
  <c r="C86" i="2"/>
  <c r="H1006" i="2"/>
  <c r="I34" i="7"/>
  <c r="H371" i="2" s="1"/>
  <c r="H368" i="2"/>
  <c r="H412" i="2"/>
  <c r="K34" i="7"/>
  <c r="H415" i="2" s="1"/>
  <c r="D34" i="7"/>
  <c r="H261" i="2" s="1"/>
  <c r="H1092" i="2"/>
  <c r="H469" i="2"/>
  <c r="G19" i="8"/>
  <c r="H651" i="2"/>
  <c r="R21" i="8"/>
  <c r="H891" i="2" s="1"/>
  <c r="H596" i="2"/>
  <c r="H537" i="2"/>
  <c r="G29" i="8"/>
  <c r="H692" i="2"/>
  <c r="N34" i="8"/>
  <c r="F148" i="11"/>
  <c r="G34" i="7"/>
  <c r="H327" i="2" s="1"/>
  <c r="H354" i="2"/>
  <c r="L13" i="7"/>
  <c r="H416" i="2" s="1"/>
  <c r="O42" i="8"/>
  <c r="H820" i="2" s="1"/>
  <c r="Q26" i="8"/>
  <c r="C44" i="6"/>
  <c r="E42" i="8"/>
  <c r="H520" i="2" s="1"/>
  <c r="H761" i="2"/>
  <c r="Q11" i="8"/>
  <c r="H851" i="2" s="1"/>
  <c r="H762" i="2"/>
  <c r="Q12" i="8"/>
  <c r="J18" i="8"/>
  <c r="H558" i="2"/>
  <c r="H679" i="2"/>
  <c r="H864" i="2"/>
  <c r="R25" i="8"/>
  <c r="H894" i="2" s="1"/>
  <c r="L42" i="8"/>
  <c r="H730" i="2" s="1"/>
  <c r="H728" i="2"/>
  <c r="H579" i="2"/>
  <c r="J41" i="8"/>
  <c r="H1115" i="2"/>
  <c r="E77" i="9"/>
  <c r="H1114" i="2" s="1"/>
  <c r="H1172" i="2"/>
  <c r="F87" i="9"/>
  <c r="C17" i="7"/>
  <c r="M31" i="7"/>
  <c r="D46" i="9"/>
  <c r="H975" i="2" s="1"/>
  <c r="C21" i="9"/>
  <c r="H921" i="2" s="1"/>
  <c r="H64" i="2"/>
  <c r="I42" i="8"/>
  <c r="H640" i="2" s="1"/>
  <c r="C46" i="4"/>
  <c r="K40" i="8"/>
  <c r="D15" i="12"/>
  <c r="H142" i="2"/>
  <c r="C31" i="5"/>
  <c r="H306" i="2"/>
  <c r="L19" i="7"/>
  <c r="H422" i="2" s="1"/>
  <c r="Q16" i="8"/>
  <c r="H857" i="2"/>
  <c r="R17" i="8"/>
  <c r="H887" i="2" s="1"/>
  <c r="J24" i="8"/>
  <c r="H563" i="2"/>
  <c r="I40" i="8"/>
  <c r="H638" i="2" s="1"/>
  <c r="H627" i="2"/>
  <c r="H786" i="2"/>
  <c r="Q38" i="8"/>
  <c r="F68" i="9"/>
  <c r="H1151" i="2" s="1"/>
  <c r="E12" i="14"/>
  <c r="D12" i="14" s="1"/>
  <c r="H1296" i="2"/>
  <c r="R30" i="8"/>
  <c r="H898" i="2" s="1"/>
  <c r="H658" i="2"/>
  <c r="J31" i="7"/>
  <c r="E82" i="9"/>
  <c r="H1119" i="2" s="1"/>
  <c r="C149" i="11"/>
  <c r="H1305" i="2" s="1"/>
  <c r="D42" i="8"/>
  <c r="H490" i="2" s="1"/>
  <c r="Q19" i="8"/>
  <c r="Q29" i="8"/>
  <c r="H867" i="2" s="1"/>
  <c r="Q27" i="8"/>
  <c r="H866" i="2" s="1"/>
  <c r="E7" i="14"/>
  <c r="G34" i="4"/>
  <c r="H93" i="2" s="1"/>
  <c r="H69" i="2"/>
  <c r="H262" i="2"/>
  <c r="H551" i="2"/>
  <c r="J11" i="8"/>
  <c r="H763" i="2"/>
  <c r="H765" i="2"/>
  <c r="Q15" i="8"/>
  <c r="H855" i="2" s="1"/>
  <c r="H770" i="2"/>
  <c r="Q20" i="8"/>
  <c r="R23" i="8"/>
  <c r="H892" i="2" s="1"/>
  <c r="F40" i="8"/>
  <c r="G40" i="8" s="1"/>
  <c r="H783" i="2"/>
  <c r="Q35" i="8"/>
  <c r="H873" i="2" s="1"/>
  <c r="H667" i="2"/>
  <c r="R39" i="8"/>
  <c r="H907" i="2" s="1"/>
  <c r="C68" i="9"/>
  <c r="H1111" i="2"/>
  <c r="E73" i="9"/>
  <c r="H1110" i="2" s="1"/>
  <c r="I18" i="10"/>
  <c r="H1286" i="2" s="1"/>
  <c r="H1316" i="2"/>
  <c r="E79" i="11"/>
  <c r="H1320" i="2" s="1"/>
  <c r="E14" i="14"/>
  <c r="D14" i="14" s="1"/>
  <c r="H1298" i="2"/>
  <c r="L23" i="7"/>
  <c r="H426" i="2" s="1"/>
  <c r="G56" i="4"/>
  <c r="H552" i="2"/>
  <c r="J13" i="8"/>
  <c r="J14" i="8"/>
  <c r="Q18" i="8"/>
  <c r="H858" i="2" s="1"/>
  <c r="H768" i="2"/>
  <c r="H40" i="8"/>
  <c r="H608" i="2" s="1"/>
  <c r="Q30" i="8"/>
  <c r="H868" i="2" s="1"/>
  <c r="H778" i="2"/>
  <c r="H780" i="2"/>
  <c r="Q32" i="8"/>
  <c r="H573" i="2"/>
  <c r="J35" i="8"/>
  <c r="H784" i="2"/>
  <c r="Q36" i="8"/>
  <c r="H978" i="2"/>
  <c r="D68" i="9"/>
  <c r="H1065" i="2" s="1"/>
  <c r="C87" i="9"/>
  <c r="F61" i="11"/>
  <c r="H1328" i="2" s="1"/>
  <c r="F97" i="11"/>
  <c r="H1331" i="2" s="1"/>
  <c r="F78" i="11"/>
  <c r="B50" i="5"/>
  <c r="B38" i="7"/>
  <c r="C45" i="8"/>
  <c r="B31" i="10"/>
  <c r="B98" i="4"/>
  <c r="B54" i="6"/>
  <c r="B151" i="11"/>
  <c r="E87" i="9" l="1"/>
  <c r="E98" i="9" s="1"/>
  <c r="C33" i="5"/>
  <c r="H144" i="2" s="1"/>
  <c r="D13" i="12"/>
  <c r="D11" i="12"/>
  <c r="H120" i="2"/>
  <c r="H42" i="8"/>
  <c r="H610" i="2" s="1"/>
  <c r="H332" i="2"/>
  <c r="H31" i="7"/>
  <c r="C46" i="9"/>
  <c r="H943" i="2" s="1"/>
  <c r="E31" i="7"/>
  <c r="E34" i="7" s="1"/>
  <c r="H283" i="2" s="1"/>
  <c r="R15" i="8"/>
  <c r="H885" i="2" s="1"/>
  <c r="F31" i="7"/>
  <c r="H661" i="2"/>
  <c r="R33" i="8"/>
  <c r="H901" i="2" s="1"/>
  <c r="H280" i="2"/>
  <c r="H848" i="2"/>
  <c r="P42" i="8"/>
  <c r="H850" i="2" s="1"/>
  <c r="J27" i="8"/>
  <c r="H656" i="2" s="1"/>
  <c r="G36" i="5"/>
  <c r="H174" i="2" s="1"/>
  <c r="H170" i="2"/>
  <c r="E46" i="9"/>
  <c r="H1007" i="2" s="1"/>
  <c r="H665" i="2"/>
  <c r="R37" i="8"/>
  <c r="H905" i="2" s="1"/>
  <c r="D12" i="12"/>
  <c r="H33" i="5"/>
  <c r="D33" i="5"/>
  <c r="D36" i="5"/>
  <c r="G37" i="4"/>
  <c r="C7" i="14" s="1"/>
  <c r="D7" i="14" s="1"/>
  <c r="D10" i="12"/>
  <c r="H71" i="2"/>
  <c r="H1038" i="2"/>
  <c r="C98" i="9"/>
  <c r="H859" i="2"/>
  <c r="H856" i="2"/>
  <c r="R16" i="8"/>
  <c r="H886" i="2" s="1"/>
  <c r="H865" i="2"/>
  <c r="R26" i="8"/>
  <c r="H895" i="2" s="1"/>
  <c r="H1329" i="2"/>
  <c r="F79" i="11"/>
  <c r="H1330" i="2" s="1"/>
  <c r="H663" i="2"/>
  <c r="R35" i="8"/>
  <c r="H903" i="2" s="1"/>
  <c r="H860" i="2"/>
  <c r="R20" i="8"/>
  <c r="H890" i="2" s="1"/>
  <c r="R24" i="8"/>
  <c r="H893" i="2" s="1"/>
  <c r="H653" i="2"/>
  <c r="F98" i="9"/>
  <c r="H1167" i="2"/>
  <c r="H669" i="2"/>
  <c r="R41" i="8"/>
  <c r="H909" i="2" s="1"/>
  <c r="J19" i="8"/>
  <c r="G42" i="8"/>
  <c r="H580" i="2" s="1"/>
  <c r="H559" i="2"/>
  <c r="D99" i="9"/>
  <c r="H1093" i="2" s="1"/>
  <c r="H644" i="2"/>
  <c r="R14" i="8"/>
  <c r="H884" i="2" s="1"/>
  <c r="E68" i="9"/>
  <c r="H1108" i="2" s="1"/>
  <c r="H1022" i="2"/>
  <c r="H641" i="2"/>
  <c r="R11" i="8"/>
  <c r="H881" i="2" s="1"/>
  <c r="H390" i="2"/>
  <c r="J34" i="7"/>
  <c r="H393" i="2" s="1"/>
  <c r="H698" i="2"/>
  <c r="N40" i="8"/>
  <c r="H222" i="2"/>
  <c r="C31" i="7"/>
  <c r="L17" i="7"/>
  <c r="H420" i="2" s="1"/>
  <c r="H648" i="2"/>
  <c r="R18" i="8"/>
  <c r="H888" i="2" s="1"/>
  <c r="H876" i="2"/>
  <c r="R38" i="8"/>
  <c r="H906" i="2" s="1"/>
  <c r="H1334" i="2"/>
  <c r="F149" i="11"/>
  <c r="H1335" i="2" s="1"/>
  <c r="D5" i="12"/>
  <c r="H107" i="2"/>
  <c r="M34" i="7"/>
  <c r="H459" i="2" s="1"/>
  <c r="H456" i="2"/>
  <c r="J40" i="8"/>
  <c r="H578" i="2"/>
  <c r="H782" i="2"/>
  <c r="Q34" i="8"/>
  <c r="H874" i="2"/>
  <c r="R36" i="8"/>
  <c r="H904" i="2" s="1"/>
  <c r="H870" i="2"/>
  <c r="R32" i="8"/>
  <c r="H900" i="2" s="1"/>
  <c r="H643" i="2"/>
  <c r="R13" i="8"/>
  <c r="H883" i="2" s="1"/>
  <c r="H548" i="2"/>
  <c r="F42" i="8"/>
  <c r="H550" i="2" s="1"/>
  <c r="H143" i="2"/>
  <c r="C36" i="5"/>
  <c r="G33" i="5"/>
  <c r="H171" i="2" s="1"/>
  <c r="H33" i="2"/>
  <c r="C56" i="4"/>
  <c r="K42" i="8"/>
  <c r="H700" i="2" s="1"/>
  <c r="H852" i="2"/>
  <c r="R12" i="8"/>
  <c r="H882" i="2" s="1"/>
  <c r="C46" i="6"/>
  <c r="H212" i="2"/>
  <c r="J29" i="8"/>
  <c r="H567" i="2"/>
  <c r="H1124" i="2" l="1"/>
  <c r="G95" i="4"/>
  <c r="H125" i="2" s="1"/>
  <c r="C11" i="14"/>
  <c r="H302" i="2"/>
  <c r="F34" i="7"/>
  <c r="H305" i="2" s="1"/>
  <c r="H34" i="7"/>
  <c r="H349" i="2" s="1"/>
  <c r="H346" i="2"/>
  <c r="R27" i="8"/>
  <c r="H896" i="2" s="1"/>
  <c r="D42" i="5"/>
  <c r="D45" i="5" s="1"/>
  <c r="D37" i="5"/>
  <c r="H37" i="5"/>
  <c r="H42" i="5" s="1"/>
  <c r="D4" i="12"/>
  <c r="D19" i="12" s="1"/>
  <c r="D18" i="12"/>
  <c r="H94" i="2"/>
  <c r="H41" i="2"/>
  <c r="C95" i="4"/>
  <c r="H668" i="2"/>
  <c r="H1178" i="2"/>
  <c r="F99" i="9"/>
  <c r="H1179" i="2" s="1"/>
  <c r="R34" i="8"/>
  <c r="H902" i="2" s="1"/>
  <c r="H872" i="2"/>
  <c r="E99" i="9"/>
  <c r="H1136" i="2" s="1"/>
  <c r="H1135" i="2"/>
  <c r="C99" i="9"/>
  <c r="H1050" i="2" s="1"/>
  <c r="H1049" i="2"/>
  <c r="C37" i="5"/>
  <c r="H147" i="2"/>
  <c r="G37" i="5"/>
  <c r="C42" i="5"/>
  <c r="C45" i="5" s="1"/>
  <c r="H156" i="2" s="1"/>
  <c r="D8" i="12"/>
  <c r="J42" i="8"/>
  <c r="H670" i="2" s="1"/>
  <c r="H649" i="2"/>
  <c r="R19" i="8"/>
  <c r="R29" i="8"/>
  <c r="H897" i="2" s="1"/>
  <c r="H657" i="2"/>
  <c r="E10" i="14"/>
  <c r="D10" i="14" s="1"/>
  <c r="H214" i="2"/>
  <c r="L31" i="7"/>
  <c r="H434" i="2" s="1"/>
  <c r="C34" i="7"/>
  <c r="H236" i="2"/>
  <c r="H788" i="2"/>
  <c r="Q40" i="8"/>
  <c r="R40" i="8" s="1"/>
  <c r="H908" i="2" s="1"/>
  <c r="N42" i="8"/>
  <c r="H790" i="2" s="1"/>
  <c r="E6" i="14" l="1"/>
  <c r="H44" i="5"/>
  <c r="D44" i="5"/>
  <c r="H45" i="5"/>
  <c r="R42" i="8"/>
  <c r="H910" i="2" s="1"/>
  <c r="H889" i="2"/>
  <c r="D21" i="12"/>
  <c r="H148" i="2"/>
  <c r="L34" i="7"/>
  <c r="H239" i="2"/>
  <c r="H175" i="2"/>
  <c r="G42" i="5"/>
  <c r="H878" i="2"/>
  <c r="Q42" i="8"/>
  <c r="H880" i="2" s="1"/>
  <c r="C6" i="14"/>
  <c r="D6" i="12"/>
  <c r="D20" i="12" s="1"/>
  <c r="H72" i="2"/>
  <c r="D16" i="12"/>
  <c r="H153" i="2"/>
  <c r="G44" i="5"/>
  <c r="H178" i="2" s="1"/>
  <c r="D6" i="14" l="1"/>
  <c r="C44" i="5"/>
  <c r="H176" i="2"/>
  <c r="G45" i="5"/>
  <c r="H179" i="2" s="1"/>
  <c r="D22" i="12"/>
  <c r="D23" i="12"/>
  <c r="D24" i="12"/>
  <c r="E11" i="14"/>
  <c r="D11" i="14" s="1"/>
  <c r="H437" i="2"/>
  <c r="E8" i="14" l="1"/>
  <c r="D8" i="14" s="1"/>
  <c r="H155" i="2"/>
</calcChain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<sst xmlns="http://schemas.openxmlformats.org/spreadsheetml/2006/main" count="4319" uniqueCount="1000">
  <si>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</si>
  <si>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</si>
  <si>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</si>
  <si>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</si>
  <si>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</si>
  <si>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</si>
  <si>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</si>
  <si>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</si>
  <si>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</si>
  <si>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</si>
  <si>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</si>
  <si>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</si>
  <si>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</si>
  <si>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</si>
  <si>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</si>
  <si>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</si>
  <si>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</si>
  <si>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</si>
  <si>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</si>
  <si>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</si>
  <si>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</si>
  <si>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</si>
  <si>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</si>
  <si>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</si>
  <si>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</si>
  <si>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</si>
  <si>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</si>
  <si>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</si>
  <si>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</si>
  <si>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</si>
  <si>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</si>
  <si>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</si>
  <si>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</si>
  <si>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</si>
  <si>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</si>
  <si>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</si>
  <si>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</si>
  <si>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</si>
  <si>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</si>
  <si>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</si>
  <si>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</si>
  <si>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</si>
  <si>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</si>
  <si>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</si>
  <si>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</si>
  <si>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</si>
  <si>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</si>
  <si>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</si>
  <si>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</si>
  <si>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</si>
  <si>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</si>
  <si>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</si>
  <si>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</si>
  <si>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</si>
  <si>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</si>
  <si>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</si>
  <si>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</si>
  <si>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</si>
  <si>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</si>
  <si>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</si>
  <si>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</si>
  <si>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</si>
  <si>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</si>
  <si>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</si>
  <si>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</si>
  <si>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</si>
  <si>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</si>
  <si>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</si>
  <si>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</si>
  <si>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</si>
  <si>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</si>
  <si>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</si>
  <si>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</si>
  <si>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</si>
  <si>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</si>
  <si>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</si>
  <si>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</si>
  <si>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</si>
  <si>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</si>
  <si>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</si>
  <si>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</si>
  <si>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</si>
  <si>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</si>
  <si>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</si>
  <si>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</si>
  <si>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</si>
  <si>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</si>
  <si>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</si>
  <si>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</si>
  <si>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</si>
  <si>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</si>
  <si>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</si>
  <si>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</si>
  <si>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</si>
  <si>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</si>
  <si>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</si>
  <si>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</si>
  <si>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</si>
  <si>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</si>
  <si>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</si>
  <si>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</si>
  <si>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</si>
  <si>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</si>
  <si>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</si>
  <si>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</si>
  <si>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</si>
  <si>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</si>
  <si>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</si>
  <si>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</si>
  <si>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</si>
  <si>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</si>
  <si>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</si>
  <si>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</si>
  <si>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</si>
  <si>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</si>
  <si>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</si>
  <si>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</si>
  <si>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</si>
  <si>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</si>
  <si>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</si>
  <si>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</si>
  <si>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</si>
  <si>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</si>
  <si>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</si>
  <si>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</si>
  <si>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</si>
  <si>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</si>
  <si>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</si>
  <si>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</si>
  <si>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</si>
  <si>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</si>
  <si>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</si>
  <si>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</si>
  <si>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</si>
  <si>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</si>
  <si>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</si>
  <si>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</si>
  <si>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</si>
  <si>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</si>
  <si>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</si>
  <si>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</si>
  <si>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</si>
  <si>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</si>
  <si>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</si>
  <si>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</si>
  <si>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</si>
  <si>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</si>
  <si>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</si>
  <si>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</si>
  <si>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</si>
  <si>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</si>
  <si>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</si>
  <si>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</si>
  <si>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</si>
  <si>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</si>
  <si>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</si>
  <si>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</si>
  <si>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</si>
  <si>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</si>
  <si>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</si>
  <si>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</si>
  <si>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</si>
  <si>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</si>
  <si>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</si>
  <si>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</si>
  <si>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</si>
  <si>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</si>
  <si>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</si>
  <si>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</si>
  <si>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</si>
  <si>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</si>
  <si>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</si>
  <si>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</si>
  <si>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</si>
  <si>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</si>
  <si>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</si>
  <si>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</si>
  <si>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</si>
  <si>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</si>
  <si>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</si>
  <si>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</si>
  <si>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</si>
  <si>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</si>
  <si>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</si>
  <si>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</si>
  <si>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</si>
  <si>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</si>
  <si>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</si>
  <si>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</si>
  <si>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</si>
  <si>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</si>
  <si>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</si>
  <si>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</si>
  <si>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</si>
  <si>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</si>
  <si>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</si>
  <si>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</si>
  <si>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</si>
  <si>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</si>
  <si>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</si>
  <si>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</si>
  <si>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</si>
  <si>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</si>
  <si>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</si>
  <si>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</si>
  <si>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</si>
  <si>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</si>
  <si>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</si>
  <si>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</si>
  <si>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</si>
  <si>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</si>
  <si>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</si>
  <si>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</si>
  <si>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</si>
  <si>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</si>
  <si>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</si>
  <si>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</si>
  <si>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</si>
  <si>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</si>
  <si>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</si>
  <si>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</si>
  <si>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</si>
  <si>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</si>
  <si>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</si>
  <si>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</si>
  <si>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</si>
  <si>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</si>
  <si>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</si>
  <si>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</si>
  <si>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</si>
  <si>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</si>
  <si>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</si>
  <si>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</si>
  <si>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</si>
  <si>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</si>
  <si>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</si>
  <si>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</si>
  <si>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</si>
  <si>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</si>
  <si>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</si>
  <si>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</si>
  <si>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</si>
  <si>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</si>
  <si>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</si>
  <si>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</si>
  <si>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</si>
  <si>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</si>
  <si>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</si>
  <si>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</si>
  <si>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</si>
  <si>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</si>
  <si>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</si>
  <si>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</si>
  <si>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</si>
  <si>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</si>
  <si>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</si>
  <si>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</si>
  <si>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</si>
  <si>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</si>
  <si>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</si>
  <si>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</si>
  <si>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</si>
  <si>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</si>
  <si>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</si>
  <si>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</si>
  <si>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</si>
  <si>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</si>
  <si>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</si>
  <si>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</si>
  <si>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</si>
  <si>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</si>
  <si>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</si>
  <si>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</si>
  <si>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</si>
  <si>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</si>
  <si>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</si>
  <si>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</si>
  <si>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</si>
  <si>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</si>
  <si>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</si>
  <si>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</si>
  <si>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</si>
  <si>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</si>
  <si>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</si>
  <si>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</si>
  <si>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</si>
  <si>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</si>
  <si>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</si>
  <si>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</si>
  <si>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</si>
  <si>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</si>
  <si>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</si>
  <si>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</si>
  <si>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</si>
  <si>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</si>
  <si>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</si>
  <si>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</si>
  <si>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</si>
  <si>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</si>
  <si>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</si>
  <si>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</si>
  <si>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</si>
  <si>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</si>
  <si>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</si>
  <si>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</si>
  <si>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</si>
  <si>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</si>
  <si>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</si>
  <si>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</si>
  <si>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</si>
  <si>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</si>
  <si>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</si>
  <si>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</si>
  <si>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</si>
  <si>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</si>
  <si>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</si>
  <si>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</si>
  <si>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</si>
  <si>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</si>
  <si>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</si>
  <si>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</si>
  <si>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</si>
  <si>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</si>
  <si>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</si>
  <si>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</si>
  <si>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</si>
  <si>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</si>
  <si>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</si>
  <si>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</si>
  <si>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</si>
  <si>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</si>
  <si>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</si>
  <si>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</si>
  <si>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</si>
  <si>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</si>
  <si>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</si>
  <si>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</si>
  <si>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</si>
  <si>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</si>
  <si>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</si>
  <si>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</si>
  <si>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</si>
  <si>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</si>
  <si>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</si>
  <si>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</si>
  <si>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</si>
  <si>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</si>
  <si>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</si>
  <si>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</si>
  <si>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</si>
  <si>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</si>
  <si>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</si>
  <si>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</si>
  <si>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</si>
  <si>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</si>
  <si>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</si>
  <si>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</si>
  <si>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</si>
  <si>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</si>
  <si>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</si>
  <si>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</si>
  <si>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</si>
  <si>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</si>
  <si>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</si>
  <si>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</si>
  <si>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</si>
  <si>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</si>
  <si>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</si>
  <si>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</si>
  <si>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</si>
  <si>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</si>
  <si>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</si>
  <si>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</si>
  <si>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</si>
  <si>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</si>
  <si>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</si>
  <si>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</si>
  <si>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</si>
  <si>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</si>
  <si>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</si>
  <si>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</si>
  <si>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</si>
  <si>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</si>
  <si>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</si>
  <si>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</si>
  <si>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</si>
  <si>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</si>
  <si>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</si>
  <si>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</si>
  <si>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</si>
  <si>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</si>
  <si>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</si>
  <si>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</si>
  <si>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</si>
  <si>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</si>
  <si>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</si>
  <si>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</si>
  <si>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</si>
  <si>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</si>
  <si>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</si>
  <si>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</si>
  <si>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</si>
  <si>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</si>
  <si>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</si>
  <si>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</si>
  <si>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</si>
  <si>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</si>
  <si>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</si>
  <si>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</si>
  <si>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</si>
  <si>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</si>
  <si>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</si>
  <si>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</si>
  <si>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</si>
  <si>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</si>
  <si>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</si>
  <si>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</si>
  <si>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</si>
  <si>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</si>
  <si>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</si>
  <si>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</si>
  <si>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</si>
  <si>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</si>
  <si>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</si>
  <si>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</si>
  <si>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</si>
  <si>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</si>
  <si>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</si>
  <si>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</si>
  <si>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</si>
  <si>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</si>
  <si>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</si>
  <si>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</si>
  <si>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</si>
  <si>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</si>
  <si>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</si>
  <si>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</si>
  <si>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</si>
  <si>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</si>
  <si>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</si>
  <si>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</si>
  <si>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</si>
  <si>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</si>
  <si>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</si>
  <si>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</si>
  <si>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</si>
  <si>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</si>
  <si>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</si>
  <si>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</si>
  <si>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</si>
  <si>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</si>
  <si>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</si>
  <si>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</si>
  <si>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</si>
  <si>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</si>
  <si>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</si>
  <si>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</si>
  <si>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</si>
  <si>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</si>
  <si>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</si>
  <si>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</si>
  <si>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</si>
  <si>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</si>
  <si>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</si>
  <si>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</si>
  <si>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</si>
  <si>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</si>
  <si>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</si>
  <si>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</si>
  <si>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</si>
  <si>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</si>
  <si>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</si>
  <si>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</si>
  <si>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</si>
  <si>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</si>
  <si>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</si>
  <si>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</si>
  <si>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</si>
  <si>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</si>
  <si>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</si>
  <si>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</si>
  <si>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</si>
  <si>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</si>
  <si>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</si>
  <si>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</si>
  <si>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</si>
  <si>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</si>
  <si>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</si>
  <si>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</si>
  <si>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</si>
  <si>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</si>
  <si>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</si>
  <si>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</si>
  <si>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</si>
  <si>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</si>
  <si>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</si>
  <si>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</si>
  <si>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</si>
  <si>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</si>
  <si>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</si>
  <si>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</si>
  <si>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</si>
  <si>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</si>
  <si>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</si>
  <si>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</si>
  <si>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</si>
  <si>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</si>
  <si>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</si>
  <si>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</si>
  <si>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</si>
  <si>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</si>
  <si>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</si>
  <si>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</si>
  <si>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</si>
  <si>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</si>
  <si>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</si>
  <si>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</si>
  <si>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</si>
  <si>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</si>
  <si>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</si>
  <si>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</si>
  <si>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</si>
  <si>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</si>
  <si>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</si>
  <si>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</si>
  <si>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</si>
  <si>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</si>
  <si>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</si>
  <si>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</si>
  <si>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</si>
  <si>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</si>
  <si>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</si>
  <si>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</si>
  <si>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</si>
  <si>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</si>
  <si>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</si>
  <si>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</si>
  <si>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</si>
  <si>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</si>
  <si>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</si>
  <si>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</si>
  <si>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</si>
  <si>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</si>
  <si>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</si>
  <si>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</si>
  <si>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</si>
  <si>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</si>
  <si>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</si>
  <si>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</si>
  <si>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</si>
  <si>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</si>
  <si>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</si>
  <si>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</si>
  <si>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</si>
  <si>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</si>
  <si>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</si>
  <si>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</si>
  <si>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</si>
  <si>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</si>
  <si>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</si>
  <si>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</si>
  <si>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</si>
  <si>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</si>
  <si>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</si>
  <si>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</si>
  <si>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</si>
  <si>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</si>
  <si>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</si>
  <si>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</si>
  <si>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</si>
  <si>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</si>
  <si>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</si>
  <si>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</si>
  <si>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</si>
  <si>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</si>
  <si>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</si>
  <si>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</si>
  <si>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</si>
  <si>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</si>
  <si>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</si>
  <si>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</si>
  <si>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</si>
  <si>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</si>
  <si>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</si>
  <si>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</si>
  <si>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</si>
  <si>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</si>
  <si>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</si>
  <si>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</si>
  <si>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</si>
  <si>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</si>
  <si>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</si>
  <si>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</si>
  <si>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</si>
  <si>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</si>
  <si>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</si>
  <si>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</si>
  <si>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</si>
  <si>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</si>
  <si>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</si>
  <si>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</si>
  <si>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</si>
  <si>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</si>
  <si>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</si>
  <si>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</si>
  <si>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</si>
  <si>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</si>
  <si>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</si>
  <si>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</si>
  <si>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</si>
  <si>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</si>
  <si>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</si>
  <si>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</si>
  <si>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</si>
  <si>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</si>
  <si>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</si>
  <si>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</si>
  <si>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</si>
  <si>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</si>
  <si>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</si>
  <si>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</si>
  <si>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</si>
  <si>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</si>
  <si>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</si>
  <si>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</si>
  <si>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</si>
  <si>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</si>
  <si>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</si>
  <si>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</si>
  <si>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</si>
  <si>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</si>
  <si>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</si>
  <si>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</si>
  <si>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</si>
  <si>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</si>
  <si>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</si>
  <si>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</si>
  <si>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</si>
  <si>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</si>
  <si>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</si>
  <si>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</si>
  <si>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</si>
  <si>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</si>
  <si>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</si>
  <si>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</si>
  <si>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</si>
  <si>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</si>
  <si>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</si>
  <si>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</si>
  <si>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</si>
  <si>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</si>
  <si>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</si>
  <si>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</si>
  <si>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</si>
  <si>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</si>
  <si>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</si>
  <si>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</si>
  <si>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</si>
  <si>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</si>
  <si>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</si>
  <si>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</si>
  <si>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</si>
  <si>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</si>
  <si>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</si>
  <si>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</si>
  <si>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</si>
  <si>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</si>
  <si>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</si>
  <si>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</si>
  <si>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</si>
  <si>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</si>
  <si>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</si>
  <si>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</si>
  <si>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</si>
  <si>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</si>
  <si>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</si>
  <si>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</si>
  <si>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</si>
  <si>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</si>
  <si>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</si>
  <si>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</si>
  <si>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</si>
  <si>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</si>
  <si>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</si>
  <si>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</si>
  <si>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</si>
  <si>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</si>
  <si>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</si>
  <si>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</si>
  <si>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</si>
  <si>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</si>
  <si>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</si>
  <si>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</si>
  <si>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</si>
  <si>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</si>
  <si>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</si>
  <si>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</si>
  <si>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</si>
  <si>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</si>
  <si>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</si>
  <si>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</si>
  <si>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</si>
  <si>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</si>
  <si>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</si>
  <si>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</si>
  <si>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</si>
  <si>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</si>
  <si>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</si>
  <si>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</si>
  <si>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</si>
  <si>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</si>
  <si>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</si>
  <si>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</si>
  <si>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</si>
  <si>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</si>
  <si>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</si>
  <si>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</si>
  <si>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</si>
  <si>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</si>
  <si>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</si>
  <si>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</si>
  <si>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</si>
  <si>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</si>
  <si>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</si>
  <si>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</si>
  <si>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</si>
  <si>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</si>
  <si>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</si>
  <si>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</si>
  <si>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</si>
  <si>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</si>
  <si>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</si>
  <si>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</si>
  <si>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</si>
  <si>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</si>
  <si>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</si>
  <si>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</si>
  <si>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</si>
  <si>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</si>
  <si>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</si>
  <si>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</si>
  <si>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</si>
  <si>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</si>
  <si>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</si>
  <si>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</si>
  <si>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</si>
  <si>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</si>
  <si>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</si>
  <si>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</si>
  <si>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</si>
  <si>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</si>
  <si>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</si>
  <si>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</si>
  <si>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</si>
  <si>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</si>
  <si>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</si>
  <si>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</si>
  <si>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</si>
  <si>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</si>
  <si>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</si>
  <si>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</si>
  <si>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</si>
  <si>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</si>
  <si>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</si>
  <si>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</si>
  <si>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</si>
  <si>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</si>
  <si>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</si>
  <si>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</si>
  <si>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</si>
  <si>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</si>
  <si>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</si>
  <si>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</si>
  <si>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</si>
  <si>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</si>
  <si>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</si>
  <si>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</si>
  <si>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</si>
  <si>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</si>
  <si>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</si>
  <si>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</si>
  <si>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</si>
  <si>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</si>
  <si>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</si>
  <si>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</si>
  <si>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</si>
  <si>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</si>
  <si>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</si>
  <si>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</si>
  <si>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</si>
  <si>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</si>
  <si>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</si>
  <si>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</si>
  <si>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</si>
  <si>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</si>
  <si>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</si>
  <si>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</si>
  <si>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</si>
  <si>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</si>
  <si>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</si>
  <si>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</si>
  <si>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</si>
  <si>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</si>
  <si>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</si>
  <si>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</si>
  <si>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</si>
  <si>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</si>
  <si>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</si>
  <si>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</si>
  <si>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</si>
  <si>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</si>
  <si>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</si>
  <si>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</si>
  <si>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</si>
  <si>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</si>
  <si>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</si>
  <si>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</si>
  <si>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</si>
  <si>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</si>
  <si>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</si>
  <si>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</si>
  <si>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</si>
  <si>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</si>
  <si>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</si>
  <si>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</si>
  <si>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</si>
  <si>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</si>
  <si>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</si>
  <si>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</si>
  <si>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</si>
  <si>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</si>
  <si>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</si>
  <si>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</si>
  <si>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</si>
  <si>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</si>
  <si>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</si>
  <si>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</si>
  <si>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</si>
  <si>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</si>
  <si>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</si>
  <si>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</si>
  <si>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</si>
  <si>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</si>
  <si>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</si>
  <si>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</si>
  <si>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</si>
  <si>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</si>
  <si>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</si>
  <si>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</si>
  <si>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</si>
  <si>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</si>
  <si>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</si>
  <si>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</si>
  <si>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</si>
  <si>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</si>
  <si>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</si>
  <si>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</si>
  <si>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</si>
  <si>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</si>
  <si>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</si>
  <si>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</si>
  <si>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</si>
  <si>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</si>
  <si>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</si>
  <si>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</si>
  <si>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</si>
  <si>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</si>
  <si>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</si>
  <si>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</si>
  <si>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</si>
  <si>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</si>
  <si>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</si>
  <si>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</si>
  <si>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</si>
  <si>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</si>
  <si>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</si>
  <si>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</si>
  <si>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</si>
  <si>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</si>
  <si>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</si>
  <si>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</si>
  <si>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</si>
  <si>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</si>
  <si>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</si>
  <si>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</si>
  <si>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</si>
  <si>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</si>
  <si>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</si>
  <si>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</si>
  <si>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</si>
  <si>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</si>
  <si>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</si>
  <si>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</si>
  <si>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</si>
  <si>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</si>
  <si>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</si>
  <si>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</si>
  <si>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</si>
  <si>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</si>
  <si>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</si>
  <si>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</si>
  <si>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</si>
  <si>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</si>
  <si>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</si>
  <si>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</si>
  <si>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</si>
  <si>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</si>
  <si>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</si>
  <si>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</si>
  <si>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</si>
  <si>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</si>
  <si>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</si>
  <si>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</si>
  <si>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</si>
  <si>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</si>
  <si>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</si>
  <si>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</si>
  <si>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</si>
  <si>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</si>
  <si>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</si>
  <si>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</si>
  <si>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</si>
  <si>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</si>
  <si>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</si>
  <si>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</si>
  <si>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</si>
  <si>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</si>
  <si>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</si>
  <si>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</si>
  <si>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</si>
  <si>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</si>
  <si>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</si>
  <si>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</si>
  <si>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</si>
  <si>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</si>
  <si>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</si>
  <si>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</si>
  <si>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</si>
  <si>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</si>
  <si>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</si>
  <si>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</si>
  <si>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</si>
  <si>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</si>
  <si>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</si>
  <si>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</si>
  <si>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</si>
  <si>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</si>
  <si>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</si>
  <si>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</si>
  <si>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</si>
  <si>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</si>
  <si>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</si>
  <si>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</si>
  <si>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</si>
  <si>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</si>
  <si>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</si>
  <si>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</si>
  <si>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</si>
  <si>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</si>
  <si>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</si>
  <si>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</si>
  <si>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</si>
  <si>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</si>
  <si>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</si>
  <si>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</si>
  <si>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</si>
  <si>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</si>
  <si>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</si>
  <si>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</si>
  <si>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</si>
  <si>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</si>
  <si>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</si>
  <si>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</si>
  <si>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</si>
  <si>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</si>
  <si>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</si>
  <si>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</si>
  <si>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</si>
  <si>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</si>
  <si>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</si>
  <si>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</si>
  <si>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</si>
  <si>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</si>
  <si>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</si>
  <si>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</si>
  <si>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</si>
  <si>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</si>
  <si>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</si>
  <si>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</si>
  <si>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</si>
  <si>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</si>
  <si>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</si>
  <si>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</si>
  <si>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ул. Шипка № 10</t>
  </si>
  <si>
    <t>+35952681580</t>
  </si>
  <si>
    <t>gmr.reit@gmr-reit.com</t>
  </si>
  <si>
    <t>www.gmr-reit.com</t>
  </si>
  <si>
    <t>Кремена Иванова</t>
  </si>
  <si>
    <t>Управител на МК-АКАУНТ ЕООД</t>
  </si>
  <si>
    <t xml:space="preserve"> Гергана Маринова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</si>
</sst>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F13" sqref="F13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44104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44126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Кремена Иванова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43831</v>
      </c>
    </row>
    <row r="10" spans="1:27">
      <c r="A10" s="7" t="s">
        <v>2</v>
      </c>
      <c r="B10" s="578">
        <v>44104</v>
      </c>
    </row>
    <row r="11" spans="1:27">
      <c r="A11" s="7" t="s">
        <v>977</v>
      </c>
      <c r="B11" s="578">
        <v>44126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 t="s">
        <v>994</v>
      </c>
    </row>
    <row r="22" spans="1:2">
      <c r="A22" s="10" t="s">
        <v>917</v>
      </c>
      <c r="B22" s="579" t="s">
        <v>994</v>
      </c>
    </row>
    <row r="23" spans="1:2">
      <c r="A23" s="10" t="s">
        <v>7</v>
      </c>
      <c r="B23" s="689" t="s">
        <v>995</v>
      </c>
    </row>
    <row r="24" spans="1:2">
      <c r="A24" s="10" t="s">
        <v>918</v>
      </c>
      <c r="B24" s="690" t="s">
        <v>996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997</v>
      </c>
    </row>
    <row r="27" spans="1:2">
      <c r="A27" s="10" t="s">
        <v>971</v>
      </c>
      <c r="B27" s="579" t="s">
        <v>998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ГЛЕНМООР КЕПИТАЛ АДСИЦ</v>
      </c>
      <c r="B3" s="105" t="str">
        <f t="shared" ref="B3:B34" si="1">pdeBulstat</f>
        <v>204509737</v>
      </c>
      <c r="C3" s="581">
        <f t="shared" ref="C3:C34" si="2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866</v>
      </c>
    </row>
    <row r="13" spans="1:14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ГЛЕНМООР КЕПИТАЛ АДСИЦ</v>
      </c>
      <c r="B35" s="105" t="str">
        <f t="shared" ref="B35:B66" si="4">pdeBulstat</f>
        <v>204509737</v>
      </c>
      <c r="C35" s="581">
        <f t="shared" ref="C35:C66" si="5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866</v>
      </c>
    </row>
    <row r="42" spans="1:8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0</v>
      </c>
    </row>
    <row r="51" spans="1:8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0</v>
      </c>
    </row>
    <row r="58" spans="1:8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43</v>
      </c>
    </row>
    <row r="67" spans="1:8">
      <c r="A67" s="105" t="str">
        <f t="shared" ref="A67:A98" si="6">pdeName</f>
        <v>ГЛЕНМООР КЕПИТАЛ АДСИЦ</v>
      </c>
      <c r="B67" s="105" t="str">
        <f t="shared" ref="B67:B98" si="7">pdeBulstat</f>
        <v>204509737</v>
      </c>
      <c r="C67" s="581">
        <f t="shared" ref="C67:C98" si="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43</v>
      </c>
    </row>
    <row r="70" spans="1:8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43</v>
      </c>
    </row>
    <row r="72" spans="1:8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909</v>
      </c>
    </row>
    <row r="73" spans="1:8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</v>
      </c>
    </row>
    <row r="83" spans="1:8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</v>
      </c>
    </row>
    <row r="86" spans="1:8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</v>
      </c>
    </row>
    <row r="87" spans="1:8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</v>
      </c>
    </row>
    <row r="88" spans="1:8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54</v>
      </c>
    </row>
    <row r="89" spans="1:8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</v>
      </c>
    </row>
    <row r="92" spans="1:8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103</v>
      </c>
    </row>
    <row r="94" spans="1:8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893</v>
      </c>
    </row>
    <row r="95" spans="1:8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ГЛЕНМООР КЕПИТАЛ АДСИЦ</v>
      </c>
      <c r="B99" s="105" t="str">
        <f t="shared" ref="B99:B125" si="10">pdeBulstat</f>
        <v>204509737</v>
      </c>
      <c r="C99" s="581">
        <f t="shared" ref="C99:C125" si="11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</v>
      </c>
    </row>
    <row r="121" spans="1:8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</v>
      </c>
    </row>
    <row r="125" spans="1:8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909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ГЛЕНМООР КЕПИТАЛ АДСИЦ</v>
      </c>
      <c r="B127" s="105" t="str">
        <f t="shared" ref="B127:B158" si="13">pdeBulstat</f>
        <v>204509737</v>
      </c>
      <c r="C127" s="581">
        <f t="shared" ref="C127:C158" si="14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</v>
      </c>
    </row>
    <row r="131" spans="1:8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</v>
      </c>
    </row>
    <row r="138" spans="1:8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</v>
      </c>
    </row>
    <row r="144" spans="1:8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49</v>
      </c>
    </row>
    <row r="145" spans="1:8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</v>
      </c>
    </row>
    <row r="148" spans="1:8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49</v>
      </c>
    </row>
    <row r="149" spans="1:8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</v>
      </c>
    </row>
    <row r="154" spans="1:8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</v>
      </c>
    </row>
    <row r="156" spans="1:8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</v>
      </c>
    </row>
    <row r="157" spans="1:8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ГЛЕНМООР КЕПИТАЛ АДСИЦ</v>
      </c>
      <c r="B159" s="105" t="str">
        <f t="shared" ref="B159:B179" si="16">pdeBulstat</f>
        <v>204509737</v>
      </c>
      <c r="C159" s="581">
        <f t="shared" ref="C159:C179" si="17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100</v>
      </c>
    </row>
    <row r="160" spans="1:8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</v>
      </c>
    </row>
    <row r="162" spans="1:8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</v>
      </c>
    </row>
    <row r="171" spans="1:8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</v>
      </c>
    </row>
    <row r="175" spans="1:8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ГЛЕНМООР КЕПИТАЛ АДСИЦ</v>
      </c>
      <c r="B181" s="105" t="str">
        <f t="shared" ref="B181:B216" si="19">pdeBulstat</f>
        <v>204509737</v>
      </c>
      <c r="C181" s="581">
        <f t="shared" ref="C181:C216" si="20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120</v>
      </c>
    </row>
    <row r="182" spans="1:8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</v>
      </c>
    </row>
    <row r="183" spans="1:8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</v>
      </c>
    </row>
    <row r="192" spans="1:8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</v>
      </c>
    </row>
    <row r="203" spans="1:8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-42</v>
      </c>
    </row>
    <row r="210" spans="1:8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</v>
      </c>
    </row>
    <row r="212" spans="1:8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</v>
      </c>
    </row>
    <row r="214" spans="1:8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</v>
      </c>
    </row>
    <row r="215" spans="1:8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ГЛЕНМООР КЕПИТАЛ АДСИЦ</v>
      </c>
      <c r="B218" s="105" t="str">
        <f t="shared" ref="B218:B281" si="22">pdeBulstat</f>
        <v>204509737</v>
      </c>
      <c r="C218" s="581">
        <f t="shared" ref="C218:C281" si="23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ГЛЕНМООР КЕПИТАЛ АДСИЦ</v>
      </c>
      <c r="B282" s="105" t="str">
        <f t="shared" ref="B282:B345" si="25">pdeBulstat</f>
        <v>204509737</v>
      </c>
      <c r="C282" s="581">
        <f t="shared" ref="C282:C345" si="26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65</v>
      </c>
    </row>
    <row r="335" spans="1:8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65</v>
      </c>
    </row>
    <row r="337" spans="1:8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ГЛЕНМООР КЕПИТАЛ АДСИЦ</v>
      </c>
      <c r="B346" s="105" t="str">
        <f t="shared" ref="B346:B409" si="28">pdeBulstat</f>
        <v>204509737</v>
      </c>
      <c r="C346" s="581">
        <f t="shared" ref="C346:C409" si="2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</v>
      </c>
    </row>
    <row r="347" spans="1:8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</v>
      </c>
    </row>
    <row r="350" spans="1:8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182</v>
      </c>
    </row>
    <row r="351" spans="1:8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182</v>
      </c>
    </row>
    <row r="355" spans="1:8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</v>
      </c>
    </row>
    <row r="356" spans="1:8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-108</v>
      </c>
    </row>
    <row r="357" spans="1:8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-43</v>
      </c>
    </row>
    <row r="358" spans="1:8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-65</v>
      </c>
    </row>
    <row r="359" spans="1:8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-20</v>
      </c>
    </row>
    <row r="360" spans="1:8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103</v>
      </c>
    </row>
    <row r="369" spans="1:8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103</v>
      </c>
    </row>
    <row r="372" spans="1:8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</v>
      </c>
    </row>
    <row r="373" spans="1:8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</v>
      </c>
    </row>
    <row r="377" spans="1:8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20</v>
      </c>
    </row>
    <row r="382" spans="1:8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ГЛЕНМООР КЕПИТАЛ АДСИЦ</v>
      </c>
      <c r="B410" s="105" t="str">
        <f t="shared" ref="B410:B459" si="31">pdeBulstat</f>
        <v>204509737</v>
      </c>
      <c r="C410" s="581">
        <f t="shared" ref="C410:C459" si="32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887</v>
      </c>
    </row>
    <row r="417" spans="1:8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887</v>
      </c>
    </row>
    <row r="421" spans="1:8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</v>
      </c>
    </row>
    <row r="422" spans="1:8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-43</v>
      </c>
    </row>
    <row r="423" spans="1:8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-43</v>
      </c>
    </row>
    <row r="424" spans="1:8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893</v>
      </c>
    </row>
    <row r="435" spans="1:8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893</v>
      </c>
    </row>
    <row r="438" spans="1:8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ГЛЕНМООР КЕПИТАЛ АДСИЦ</v>
      </c>
      <c r="B461" s="105" t="str">
        <f t="shared" ref="B461:B524" si="34">pdeBulstat</f>
        <v>204509737</v>
      </c>
      <c r="C461" s="581">
        <f t="shared" ref="C461:C524" si="35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847</v>
      </c>
    </row>
    <row r="471" spans="1:8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847</v>
      </c>
    </row>
    <row r="491" spans="1:8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19</v>
      </c>
    </row>
    <row r="501" spans="1:8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19</v>
      </c>
    </row>
    <row r="521" spans="1:8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ГЛЕНМООР КЕПИТАЛ АДСИЦ</v>
      </c>
      <c r="B525" s="105" t="str">
        <f t="shared" ref="B525:B588" si="37">pdeBulstat</f>
        <v>204509737</v>
      </c>
      <c r="C525" s="581">
        <f t="shared" ref="C525:C588" si="3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866</v>
      </c>
    </row>
    <row r="561" spans="1:8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866</v>
      </c>
    </row>
    <row r="581" spans="1:8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ГЛЕНМООР КЕПИТАЛ АДСИЦ</v>
      </c>
      <c r="B589" s="105" t="str">
        <f t="shared" ref="B589:B652" si="40">pdeBulstat</f>
        <v>204509737</v>
      </c>
      <c r="C589" s="581">
        <f t="shared" ref="C589:C652" si="41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866</v>
      </c>
    </row>
    <row r="651" spans="1:8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ГЛЕНМООР КЕПИТАЛ АДСИЦ</v>
      </c>
      <c r="B653" s="105" t="str">
        <f t="shared" ref="B653:B716" si="43">pdeBulstat</f>
        <v>204509737</v>
      </c>
      <c r="C653" s="581">
        <f t="shared" ref="C653:C716" si="44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866</v>
      </c>
    </row>
    <row r="671" spans="1:8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ГЛЕНМООР КЕПИТАЛ АДСИЦ</v>
      </c>
      <c r="B717" s="105" t="str">
        <f t="shared" ref="B717:B780" si="46">pdeBulstat</f>
        <v>204509737</v>
      </c>
      <c r="C717" s="581">
        <f t="shared" ref="C717:C780" si="47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ГЛЕНМООР КЕПИТАЛ АДСИЦ</v>
      </c>
      <c r="B781" s="105" t="str">
        <f t="shared" ref="B781:B844" si="49">pdeBulstat</f>
        <v>204509737</v>
      </c>
      <c r="C781" s="581">
        <f t="shared" ref="C781:C844" si="50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ГЛЕНМООР КЕПИТАЛ АДСИЦ</v>
      </c>
      <c r="B845" s="105" t="str">
        <f t="shared" ref="B845:B910" si="52">pdeBulstat</f>
        <v>204509737</v>
      </c>
      <c r="C845" s="581">
        <f t="shared" ref="C845:C910" si="53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866</v>
      </c>
    </row>
    <row r="891" spans="1:8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866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ГЛЕНМООР КЕПИТАЛ АДСИЦ</v>
      </c>
      <c r="B912" s="105" t="str">
        <f t="shared" ref="B912:B975" si="55">pdeBulstat</f>
        <v>204509737</v>
      </c>
      <c r="C912" s="581">
        <f t="shared" ref="C912:C975" si="56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ГЛЕНМООР КЕПИТАЛ АДСИЦ</v>
      </c>
      <c r="B976" s="105" t="str">
        <f t="shared" ref="B976:B1039" si="58">pdeBulstat</f>
        <v>204509737</v>
      </c>
      <c r="C976" s="581">
        <f t="shared" ref="C976:C1039" si="5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ГЛЕНМООР КЕПИТАЛ АДСИЦ</v>
      </c>
      <c r="B1040" s="105" t="str">
        <f t="shared" ref="B1040:B1103" si="61">pdeBulstat</f>
        <v>204509737</v>
      </c>
      <c r="C1040" s="581">
        <f t="shared" ref="C1040:C1103" si="62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</v>
      </c>
    </row>
    <row r="1050" spans="1:8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</v>
      </c>
    </row>
    <row r="1051" spans="1:8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</v>
      </c>
    </row>
    <row r="1093" spans="1:8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</v>
      </c>
    </row>
    <row r="1094" spans="1:8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ГЛЕНМООР КЕПИТАЛ АДСИЦ</v>
      </c>
      <c r="B1104" s="105" t="str">
        <f t="shared" ref="B1104:B1167" si="64">pdeBulstat</f>
        <v>204509737</v>
      </c>
      <c r="C1104" s="581">
        <f t="shared" ref="C1104:C1167" si="65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ГЛЕНМООР КЕПИТАЛ АДСИЦ</v>
      </c>
      <c r="B1168" s="105" t="str">
        <f t="shared" ref="B1168:B1195" si="67">pdeBulstat</f>
        <v>204509737</v>
      </c>
      <c r="C1168" s="581">
        <f t="shared" ref="C1168:C1195" si="68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ГЛЕНМООР КЕПИТАЛ АДСИЦ</v>
      </c>
      <c r="B1197" s="105" t="str">
        <f t="shared" ref="B1197:B1228" si="70">pdeBulstat</f>
        <v>204509737</v>
      </c>
      <c r="C1197" s="581">
        <f t="shared" ref="C1197:C1228" si="71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ГЛЕНМООР КЕПИТАЛ АДСИЦ</v>
      </c>
      <c r="B1229" s="105" t="str">
        <f t="shared" ref="B1229:B1260" si="73">pdeBulstat</f>
        <v>204509737</v>
      </c>
      <c r="C1229" s="581">
        <f t="shared" ref="C1229:C1260" si="74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ГЛЕНМООР КЕПИТАЛ АДСИЦ</v>
      </c>
      <c r="B1261" s="105" t="str">
        <f t="shared" ref="B1261:B1294" si="76">pdeBulstat</f>
        <v>204509737</v>
      </c>
      <c r="C1261" s="581">
        <f t="shared" ref="C1261:C1294" si="77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ГЛЕНМООР КЕПИТАЛ АДСИЦ</v>
      </c>
      <c r="B1296" s="105" t="str">
        <f t="shared" ref="B1296:B1335" si="79">pdeBulstat</f>
        <v>204509737</v>
      </c>
      <c r="C1296" s="581">
        <f t="shared" ref="C1296:C1335" si="80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M163" sqref="M163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204509737</v>
      </c>
      <c r="B4" s="40"/>
      <c r="C4" s="23"/>
      <c r="D4" s="22"/>
    </row>
    <row r="5" spans="1:1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44126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Кремена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A5" zoomScale="80" zoomScaleNormal="85" zoomScaleSheetLayoutView="80" workbookViewId="0">
      <selection activeCell="D21" sqref="D21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847</v>
      </c>
      <c r="E20" s="328">
        <v>19</v>
      </c>
      <c r="F20" s="328"/>
      <c r="G20" s="329">
        <f t="shared" si="2"/>
        <v>866</v>
      </c>
      <c r="H20" s="328"/>
      <c r="I20" s="328"/>
      <c r="J20" s="329">
        <f t="shared" si="3"/>
        <v>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866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847</v>
      </c>
      <c r="E42" s="349">
        <f>E19+E20+E21+E27+E40+E41</f>
        <v>19</v>
      </c>
      <c r="F42" s="349">
        <f t="shared" ref="F42:R42" si="11">F19+F20+F21+F27+F40+F41</f>
        <v>0</v>
      </c>
      <c r="G42" s="349">
        <f t="shared" si="11"/>
        <v>866</v>
      </c>
      <c r="H42" s="349">
        <f t="shared" si="11"/>
        <v>0</v>
      </c>
      <c r="I42" s="349">
        <f t="shared" si="11"/>
        <v>0</v>
      </c>
      <c r="J42" s="349">
        <f t="shared" si="11"/>
        <v>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866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44126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Кремена Иванова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62" zoomScale="80" zoomScaleNormal="85" zoomScaleSheetLayoutView="80" workbookViewId="0">
      <selection activeCell="E56" sqref="E56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204509737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13">
      <c r="A21" s="100" t="s">
        <v>56</v>
      </c>
      <c r="B21" s="96" t="s">
        <v>57</v>
      </c>
      <c r="C21" s="476">
        <v>866</v>
      </c>
      <c r="D21" s="477">
        <v>847</v>
      </c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</v>
      </c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140</v>
      </c>
      <c r="H26" s="598">
        <f>H20+H21+H22</f>
        <v>75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54</v>
      </c>
      <c r="H28" s="596">
        <f>SUM(H29:H31)</f>
        <v>108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54</v>
      </c>
      <c r="H29" s="196">
        <v>128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-20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</v>
      </c>
      <c r="H32" s="196">
        <v>54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103</v>
      </c>
      <c r="H34" s="598">
        <f>H28+H32+H33</f>
        <v>162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893</v>
      </c>
      <c r="H37" s="600">
        <f>H26+H18+H34</f>
        <v>887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</v>
      </c>
      <c r="D56" s="602">
        <f>D20+D21+D22+D28+D33+D46+D52+D54+D55</f>
        <v>847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7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4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13">
      <c r="A69" s="89" t="s">
        <v>210</v>
      </c>
      <c r="B69" s="91" t="s">
        <v>211</v>
      </c>
      <c r="C69" s="197">
        <v>0</v>
      </c>
      <c r="D69" s="196"/>
      <c r="E69" s="201" t="s">
        <v>79</v>
      </c>
      <c r="F69" s="93" t="s">
        <v>216</v>
      </c>
      <c r="G69" s="197">
        <v>11</v>
      </c>
      <c r="H69" s="196">
        <v>10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</v>
      </c>
      <c r="H71" s="598">
        <f>H59+H60+H61+H69+H70</f>
        <v>17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</v>
      </c>
      <c r="H79" s="600">
        <f>H71+H73+H75+H77</f>
        <v>17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43</v>
      </c>
      <c r="D89" s="196">
        <v>56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43</v>
      </c>
      <c r="D92" s="598">
        <f>SUM(D88:D91)</f>
        <v>56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</v>
      </c>
      <c r="D94" s="602">
        <f>D65+D76+D85+D92+D93</f>
        <v>57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909</v>
      </c>
      <c r="D95" s="604">
        <f>D94+D56</f>
        <v>904</v>
      </c>
      <c r="E95" s="229" t="s">
        <v>942</v>
      </c>
      <c r="F95" s="489" t="s">
        <v>268</v>
      </c>
      <c r="G95" s="603">
        <f>G37+G40+G56+G79</f>
        <v>909</v>
      </c>
      <c r="H95" s="604">
        <f>H37+H40+H56+H79</f>
        <v>904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44126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Кремена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7" zoomScale="80" zoomScaleNormal="70" zoomScaleSheetLayoutView="80" workbookViewId="0">
      <selection activeCell="H15" sqref="H15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25</v>
      </c>
      <c r="D13" s="317">
        <v>24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100</v>
      </c>
      <c r="H14" s="317">
        <v>95</v>
      </c>
    </row>
    <row r="15" spans="1:8">
      <c r="A15" s="194" t="s">
        <v>287</v>
      </c>
      <c r="B15" s="190" t="s">
        <v>288</v>
      </c>
      <c r="C15" s="316">
        <v>13</v>
      </c>
      <c r="D15" s="317">
        <v>13</v>
      </c>
      <c r="E15" s="245" t="s">
        <v>79</v>
      </c>
      <c r="F15" s="240" t="s">
        <v>289</v>
      </c>
      <c r="G15" s="316"/>
      <c r="H15" s="317"/>
    </row>
    <row r="16" spans="1:8">
      <c r="A16" s="194" t="s">
        <v>290</v>
      </c>
      <c r="B16" s="190" t="s">
        <v>291</v>
      </c>
      <c r="C16" s="316">
        <v>12</v>
      </c>
      <c r="D16" s="317">
        <v>12</v>
      </c>
      <c r="E16" s="236" t="s">
        <v>52</v>
      </c>
      <c r="F16" s="264" t="s">
        <v>292</v>
      </c>
      <c r="G16" s="628">
        <f>SUM(G12:G15)</f>
        <v>100</v>
      </c>
      <c r="H16" s="629">
        <f>SUM(H12:H15)</f>
        <v>95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51</v>
      </c>
      <c r="D22" s="629">
        <f>SUM(D12:D18)+D19</f>
        <v>49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</v>
      </c>
      <c r="D31" s="635">
        <f>D29+D22</f>
        <v>49</v>
      </c>
      <c r="E31" s="251" t="s">
        <v>824</v>
      </c>
      <c r="F31" s="266" t="s">
        <v>331</v>
      </c>
      <c r="G31" s="253">
        <f>G16+G18+G27</f>
        <v>100</v>
      </c>
      <c r="H31" s="254">
        <f>H16+H18+H27</f>
        <v>95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49</v>
      </c>
      <c r="D33" s="244">
        <f>IF((H31-D31)&gt;0,H31-D31,0)</f>
        <v>46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</v>
      </c>
      <c r="D36" s="637">
        <f>D31-D34+D35</f>
        <v>49</v>
      </c>
      <c r="E36" s="262" t="s">
        <v>346</v>
      </c>
      <c r="F36" s="256" t="s">
        <v>347</v>
      </c>
      <c r="G36" s="267">
        <f>G35-G34+G31</f>
        <v>100</v>
      </c>
      <c r="H36" s="268">
        <f>H35-H34+H31</f>
        <v>95</v>
      </c>
    </row>
    <row r="37" spans="1:8">
      <c r="A37" s="261" t="s">
        <v>348</v>
      </c>
      <c r="B37" s="231" t="s">
        <v>349</v>
      </c>
      <c r="C37" s="634">
        <f>IF((G36-C36)&gt;0,G36-C36,0)</f>
        <v>49</v>
      </c>
      <c r="D37" s="635">
        <f>IF((H36-D36)&gt;0,H36-D36,0)</f>
        <v>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49</v>
      </c>
      <c r="D42" s="244">
        <f>+IF((H36-D36-D38)&gt;0,H36-D36-D38,0)</f>
        <v>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</v>
      </c>
      <c r="D44" s="268">
        <f>IF(H42=0,IF(D42-D43&gt;0,D42-D43+H43,0),IF(H42-H43&lt;0,H43-H42+D42,0))</f>
        <v>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100</v>
      </c>
      <c r="D45" s="631">
        <f>D36+D38+D42</f>
        <v>95</v>
      </c>
      <c r="E45" s="270" t="s">
        <v>373</v>
      </c>
      <c r="F45" s="272" t="s">
        <v>374</v>
      </c>
      <c r="G45" s="630">
        <f>G42+G36</f>
        <v>100</v>
      </c>
      <c r="H45" s="631">
        <f>H42+H36</f>
        <v>95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44126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Кремена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3" zoomScaleNormal="100" zoomScaleSheetLayoutView="80" workbookViewId="0">
      <selection activeCell="D24" sqref="D24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204509737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120</v>
      </c>
      <c r="D11" s="197">
        <v>114</v>
      </c>
      <c r="E11" s="177"/>
      <c r="F11" s="177"/>
    </row>
    <row r="12" spans="1:13">
      <c r="A12" s="277" t="s">
        <v>380</v>
      </c>
      <c r="B12" s="178" t="s">
        <v>381</v>
      </c>
      <c r="C12" s="197">
        <v>-42</v>
      </c>
      <c r="D12" s="197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-26</v>
      </c>
      <c r="D14" s="197">
        <v>-26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7">
        <v>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48</v>
      </c>
      <c r="D21" s="659">
        <f>SUM(D11:D20)</f>
        <v>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-19</v>
      </c>
      <c r="D23" s="196">
        <v>-48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</v>
      </c>
      <c r="D33" s="659">
        <f>SUM(D23:D32)</f>
        <v>-48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>
        <v>-42</v>
      </c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-42</v>
      </c>
      <c r="D43" s="661">
        <f>SUM(D35:D42)</f>
        <v>0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19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56</v>
      </c>
      <c r="D45" s="309">
        <v>46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43</v>
      </c>
      <c r="D46" s="311">
        <f>D45+D44</f>
        <v>65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44126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Кремена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4" zoomScale="80" zoomScaleNormal="100" zoomScaleSheetLayoutView="80" workbookViewId="0">
      <selection activeCell="I28" sqref="I28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182</v>
      </c>
      <c r="J13" s="584">
        <f>'1-Баланс'!H30+'1-Баланс'!H33</f>
        <v>-20</v>
      </c>
      <c r="K13" s="585"/>
      <c r="L13" s="584">
        <f>SUM(C13:K13)</f>
        <v>887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t="shared" ref="D17:M17" si="2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182</v>
      </c>
      <c r="J17" s="653">
        <f t="shared" si="2"/>
        <v>-20</v>
      </c>
      <c r="K17" s="653">
        <f t="shared" si="2"/>
        <v>0</v>
      </c>
      <c r="L17" s="584">
        <f t="shared" si="1"/>
        <v>887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</v>
      </c>
      <c r="J18" s="584">
        <f>+'1-Баланс'!G33</f>
        <v>0</v>
      </c>
      <c r="K18" s="585"/>
      <c r="L18" s="584">
        <f t="shared" si="1"/>
        <v>49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65</v>
      </c>
      <c r="I19" s="168">
        <f t="shared" si="3"/>
        <v>-108</v>
      </c>
      <c r="J19" s="168">
        <f>J20+J21</f>
        <v>0</v>
      </c>
      <c r="K19" s="168">
        <f t="shared" si="3"/>
        <v>0</v>
      </c>
      <c r="L19" s="584">
        <f t="shared" si="1"/>
        <v>-43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-43</v>
      </c>
      <c r="J20" s="316"/>
      <c r="K20" s="316"/>
      <c r="L20" s="584">
        <f>SUM(C20:K20)</f>
        <v>-43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65</v>
      </c>
      <c r="I21" s="316">
        <v>-65</v>
      </c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-20</v>
      </c>
      <c r="J22" s="316">
        <v>20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650</v>
      </c>
      <c r="D31" s="653">
        <f t="shared" ref="D31:M31" si="6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65</v>
      </c>
      <c r="I31" s="653">
        <f t="shared" si="6"/>
        <v>103</v>
      </c>
      <c r="J31" s="653">
        <f t="shared" si="6"/>
        <v>0</v>
      </c>
      <c r="K31" s="653">
        <f t="shared" si="6"/>
        <v>0</v>
      </c>
      <c r="L31" s="584">
        <f t="shared" si="1"/>
        <v>893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65</v>
      </c>
      <c r="I34" s="587">
        <f t="shared" si="7"/>
        <v>103</v>
      </c>
      <c r="J34" s="587">
        <f t="shared" si="7"/>
        <v>0</v>
      </c>
      <c r="K34" s="587">
        <f t="shared" si="7"/>
        <v>0</v>
      </c>
      <c r="L34" s="651">
        <f t="shared" si="1"/>
        <v>893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44126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Кремена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="70" zoomScaleNormal="85" zoomScaleSheetLayoutView="70" workbookViewId="0">
      <selection activeCell="D102" sqref="D102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204509737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21" t="s">
        <v>453</v>
      </c>
      <c r="B8" s="723" t="s">
        <v>11</v>
      </c>
      <c r="C8" s="719" t="s">
        <v>587</v>
      </c>
      <c r="D8" s="365" t="s">
        <v>588</v>
      </c>
      <c r="E8" s="366"/>
      <c r="F8" s="127"/>
    </row>
    <row r="9" spans="1:6" s="128" customFormat="1">
      <c r="A9" s="722"/>
      <c r="B9" s="724"/>
      <c r="C9" s="72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0</v>
      </c>
      <c r="D30" s="368">
        <v>0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1" t="s">
        <v>453</v>
      </c>
      <c r="B50" s="723" t="s">
        <v>11</v>
      </c>
      <c r="C50" s="725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22"/>
      <c r="B51" s="724"/>
      <c r="C51" s="726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0</v>
      </c>
      <c r="D89" s="197">
        <v>0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16</v>
      </c>
      <c r="D98" s="433">
        <f>D87+D82+D77+D73+D97</f>
        <v>16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16</v>
      </c>
      <c r="D99" s="427">
        <f>D98+D70+D68</f>
        <v>16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18" t="s">
        <v>841</v>
      </c>
      <c r="B109" s="718"/>
      <c r="C109" s="718"/>
      <c r="D109" s="718"/>
      <c r="E109" s="718"/>
      <c r="F109" s="71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44126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Кремена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B33" sqref="B33:F33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29" t="s">
        <v>453</v>
      </c>
      <c r="B8" s="73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30"/>
      <c r="B9" s="735"/>
      <c r="C9" s="732" t="s">
        <v>756</v>
      </c>
      <c r="D9" s="732" t="s">
        <v>757</v>
      </c>
      <c r="E9" s="732" t="s">
        <v>758</v>
      </c>
      <c r="F9" s="732" t="s">
        <v>759</v>
      </c>
      <c r="G9" s="113" t="s">
        <v>760</v>
      </c>
      <c r="H9" s="113"/>
      <c r="I9" s="733" t="s">
        <v>842</v>
      </c>
    </row>
    <row r="10" spans="1:22" s="112" customFormat="1" ht="24" customHeight="1">
      <c r="A10" s="730"/>
      <c r="B10" s="735"/>
      <c r="C10" s="732"/>
      <c r="D10" s="732"/>
      <c r="E10" s="732"/>
      <c r="F10" s="732"/>
      <c r="G10" s="115" t="s">
        <v>516</v>
      </c>
      <c r="H10" s="115" t="s">
        <v>517</v>
      </c>
      <c r="I10" s="73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31" t="s">
        <v>843</v>
      </c>
      <c r="B29" s="731"/>
      <c r="C29" s="731"/>
      <c r="D29" s="731"/>
      <c r="E29" s="731"/>
      <c r="F29" s="731"/>
      <c r="G29" s="731"/>
      <c r="H29" s="731"/>
      <c r="I29" s="73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44126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Кремена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>
      <c r="A35" s="695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909</v>
      </c>
      <c r="D6" s="675">
        <f t="shared" ref="D6:D15" si="0">C6-E6</f>
        <v>0</v>
      </c>
      <c r="E6" s="674">
        <f>'1-Баланс'!G95</f>
        <v>909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893</v>
      </c>
      <c r="D7" s="675">
        <f t="shared" si="0"/>
        <v>243</v>
      </c>
      <c r="E7" s="674">
        <f>'1-Баланс'!G18</f>
        <v>650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49</v>
      </c>
      <c r="D8" s="675">
        <f t="shared" si="0"/>
        <v>0</v>
      </c>
      <c r="E8" s="674">
        <f>ABS('2-Отчет за доходите'!C44)-ABS('2-Отчет за доходите'!G44)</f>
        <v>49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56</v>
      </c>
      <c r="D9" s="675">
        <f t="shared" si="0"/>
        <v>0</v>
      </c>
      <c r="E9" s="674">
        <f>'3-Отчет за паричния поток'!C45</f>
        <v>56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43</v>
      </c>
      <c r="D10" s="675">
        <f t="shared" si="0"/>
        <v>0</v>
      </c>
      <c r="E10" s="674">
        <f>'3-Отчет за паричния поток'!C46</f>
        <v>43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893</v>
      </c>
      <c r="D11" s="675">
        <f t="shared" si="0"/>
        <v>0</v>
      </c>
      <c r="E11" s="674">
        <f>'4-Отчет за собствения капитал'!L34</f>
        <v>893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0.49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5.4871220604703244E-2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3.0625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5.3905390539053903E-2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1.9607843137254901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2.6875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2.6875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2.6875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2.6875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0.11547344110854503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0.11001100110011001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1.7917133258678612E-2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1.7601760176017601E-2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49</v>
      </c>
      <c r="E21" s="698"/>
    </row>
    <row r="22" spans="1:5" ht="63">
      <c r="A22" s="592">
        <v>16</v>
      </c>
      <c r="B22" s="590" t="s">
        <v>913</v>
      </c>
      <c r="C22" s="591" t="s">
        <v>914</v>
      </c>
      <c r="D22" s="647">
        <f>D21/'1-Баланс'!G37</f>
        <v>5.4871220604703244E-2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0.49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0.32653061224489793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Справка 5</vt:lpstr>
      <vt:lpstr>Справка 6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work</cp:lastModifiedBy>
  <cp:lastPrinted>2016-09-14T10:20:26Z</cp:lastPrinted>
  <dcterms:created xsi:type="dcterms:W3CDTF">2006-09-16T00:00:00Z</dcterms:created>
  <dcterms:modified xsi:type="dcterms:W3CDTF">2020-10-28T09:57:56Z</dcterms:modified>
</cp:coreProperties>
</file>