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<sst xmlns="http://schemas.openxmlformats.org/spreadsheetml/2006/main" count="4192" uniqueCount="975">
  <si>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</si>
  <si>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</si>
  <si>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</si>
  <si>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</si>
  <si>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</si>
  <si>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</si>
  <si>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</si>
  <si>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</si>
  <si>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</si>
  <si>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</si>
  <si>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</si>
  <si>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</si>
  <si>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</si>
  <si>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</si>
  <si>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</si>
  <si>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</si>
  <si>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</si>
  <si>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</si>
  <si>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</si>
  <si>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</si>
  <si>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</si>
  <si>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</si>
  <si>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</si>
  <si>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</si>
  <si>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</si>
  <si>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</si>
  <si>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</si>
  <si>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</si>
  <si>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</si>
  <si>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</si>
  <si>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</si>
  <si>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</si>
  <si>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</si>
  <si>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</si>
  <si>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</si>
  <si>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</si>
  <si>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</si>
  <si>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</si>
  <si>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</si>
  <si>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</si>
  <si>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</si>
  <si>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</si>
  <si>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</si>
  <si>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</si>
  <si>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</si>
  <si>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</si>
  <si>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</si>
  <si>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</si>
  <si>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</si>
  <si>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</si>
  <si>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</si>
  <si>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</si>
  <si>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</si>
  <si>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</si>
  <si>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</si>
  <si>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</si>
  <si>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</si>
  <si>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</si>
  <si>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</si>
  <si>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</si>
  <si>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</si>
  <si>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</si>
  <si>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</si>
  <si>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</si>
  <si>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</si>
  <si>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</si>
  <si>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</si>
  <si>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</si>
  <si>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</si>
  <si>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</si>
  <si>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</si>
  <si>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</si>
  <si>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</si>
  <si>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</si>
  <si>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</si>
  <si>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</si>
  <si>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</si>
  <si>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</si>
  <si>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</si>
  <si>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</si>
  <si>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</si>
  <si>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</si>
  <si>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</si>
  <si>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</si>
  <si>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</si>
  <si>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</si>
  <si>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</si>
  <si>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</si>
  <si>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</si>
  <si>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</si>
  <si>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</si>
  <si>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</si>
  <si>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</si>
  <si>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</si>
  <si>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</si>
  <si>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</si>
  <si>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</si>
  <si>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</si>
  <si>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</si>
  <si>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</si>
  <si>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</si>
  <si>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</si>
  <si>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</si>
  <si>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</si>
  <si>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</si>
  <si>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</si>
  <si>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</si>
  <si>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</si>
  <si>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</si>
  <si>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</si>
  <si>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</si>
  <si>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</si>
  <si>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</si>
  <si>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</si>
  <si>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</si>
  <si>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</si>
  <si>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</si>
  <si>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</si>
  <si>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</si>
  <si>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</si>
  <si>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</si>
  <si>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</si>
  <si>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</si>
  <si>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</si>
  <si>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</si>
  <si>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</si>
  <si>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</si>
  <si>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</si>
  <si>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</si>
  <si>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</si>
  <si>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</si>
  <si>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</si>
  <si>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</si>
  <si>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</si>
  <si>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</si>
  <si>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</si>
  <si>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</si>
  <si>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</si>
  <si>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</si>
  <si>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</si>
  <si>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</si>
  <si>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</si>
  <si>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</si>
  <si>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</si>
  <si>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</si>
  <si>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</si>
  <si>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</si>
  <si>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</si>
  <si>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</si>
  <si>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</si>
  <si>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</si>
  <si>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</si>
  <si>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</si>
  <si>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</si>
  <si>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</si>
  <si>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</si>
  <si>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</si>
  <si>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</si>
  <si>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</si>
  <si>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</si>
  <si>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</si>
  <si>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</si>
  <si>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</si>
  <si>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</si>
  <si>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</si>
  <si>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</si>
  <si>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</si>
  <si>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</si>
  <si>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</si>
  <si>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</si>
  <si>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</si>
  <si>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</si>
  <si>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</si>
  <si>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</si>
  <si>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</si>
  <si>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</si>
  <si>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</si>
  <si>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</si>
  <si>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</si>
  <si>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</si>
  <si>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</si>
  <si>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</si>
  <si>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</si>
  <si>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</si>
  <si>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</si>
  <si>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</si>
  <si>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</si>
  <si>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</si>
  <si>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</si>
  <si>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</si>
  <si>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</si>
  <si>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</si>
  <si>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</si>
  <si>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</si>
  <si>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</si>
  <si>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</si>
  <si>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</si>
  <si>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</si>
  <si>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</si>
  <si>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</si>
  <si>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</si>
  <si>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</si>
  <si>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</si>
  <si>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</si>
  <si>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</si>
  <si>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</si>
  <si>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</si>
  <si>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</si>
  <si>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</si>
  <si>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</si>
  <si>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</si>
  <si>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</si>
  <si>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</si>
  <si>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</si>
  <si>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</si>
  <si>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</si>
  <si>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</si>
  <si>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</si>
  <si>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</si>
  <si>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</si>
  <si>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</si>
  <si>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</si>
  <si>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</si>
  <si>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</si>
  <si>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</si>
  <si>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</si>
  <si>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</si>
  <si>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</si>
  <si>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</si>
  <si>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</si>
  <si>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</si>
  <si>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</si>
  <si>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</si>
  <si>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</si>
  <si>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</si>
  <si>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</si>
  <si>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</si>
  <si>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</si>
  <si>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</si>
  <si>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</si>
  <si>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</si>
  <si>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</si>
  <si>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</si>
  <si>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</si>
  <si>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</si>
  <si>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</si>
  <si>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</si>
  <si>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</si>
  <si>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</si>
  <si>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</si>
  <si>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</si>
  <si>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</si>
  <si>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</si>
  <si>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</si>
  <si>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</si>
  <si>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</si>
  <si>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</si>
  <si>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</si>
  <si>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</si>
  <si>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</si>
  <si>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</si>
  <si>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</si>
  <si>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</si>
  <si>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</si>
  <si>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</si>
  <si>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</si>
  <si>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</si>
  <si>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</si>
  <si>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</si>
  <si>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</si>
  <si>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</si>
  <si>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</si>
  <si>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</si>
  <si>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</si>
  <si>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</si>
  <si>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</si>
  <si>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</si>
  <si>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</si>
  <si>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</si>
  <si>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</si>
  <si>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</si>
  <si>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</si>
  <si>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</si>
  <si>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</si>
  <si>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</si>
  <si>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</si>
  <si>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</si>
  <si>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</si>
  <si>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</si>
  <si>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</si>
  <si>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</si>
  <si>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</si>
  <si>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</si>
  <si>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</si>
  <si>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</si>
  <si>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</si>
  <si>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</si>
  <si>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</si>
  <si>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</si>
  <si>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</si>
  <si>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</si>
  <si>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</si>
  <si>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</si>
  <si>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</si>
  <si>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</si>
  <si>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</si>
  <si>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</si>
  <si>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</si>
  <si>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</si>
  <si>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</si>
  <si>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</si>
  <si>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</si>
  <si>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</si>
  <si>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</si>
  <si>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</si>
  <si>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</si>
  <si>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</si>
  <si>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</si>
  <si>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</si>
  <si>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</si>
  <si>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</si>
  <si>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</si>
  <si>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</si>
  <si>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</si>
  <si>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</si>
  <si>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</si>
  <si>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</si>
  <si>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</si>
  <si>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</si>
  <si>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</si>
  <si>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</si>
  <si>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</si>
  <si>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</si>
  <si>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</si>
  <si>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</si>
  <si>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</si>
  <si>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</si>
  <si>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</si>
  <si>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</si>
  <si>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</si>
  <si>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</si>
  <si>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</si>
  <si>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</si>
  <si>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</si>
  <si>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</si>
  <si>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</si>
  <si>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</si>
  <si>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</si>
  <si>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</si>
  <si>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</si>
  <si>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</si>
  <si>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</si>
  <si>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</si>
  <si>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</si>
  <si>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</si>
  <si>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</si>
  <si>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</si>
  <si>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</si>
  <si>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</si>
  <si>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</si>
  <si>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</si>
  <si>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</si>
  <si>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</si>
  <si>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</si>
  <si>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</si>
  <si>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</si>
  <si>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</si>
  <si>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</si>
  <si>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</si>
  <si>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</si>
  <si>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</si>
  <si>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</si>
  <si>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</si>
  <si>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</si>
  <si>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</si>
  <si>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</si>
  <si>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</si>
  <si>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</si>
  <si>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</si>
  <si>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</si>
  <si>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</si>
  <si>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</si>
  <si>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</si>
  <si>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</si>
  <si>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</si>
  <si>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</si>
  <si>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</si>
  <si>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</si>
  <si>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</si>
  <si>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</si>
  <si>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</si>
  <si>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</si>
  <si>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</si>
  <si>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</si>
  <si>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</si>
  <si>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</si>
  <si>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</si>
  <si>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</si>
  <si>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</si>
  <si>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</si>
  <si>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</si>
  <si>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</si>
  <si>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</si>
  <si>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</si>
  <si>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</si>
  <si>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</si>
  <si>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</si>
  <si>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</si>
  <si>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</si>
  <si>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</si>
  <si>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</si>
  <si>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</si>
  <si>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</si>
  <si>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</si>
  <si>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</si>
  <si>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</si>
  <si>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</si>
  <si>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</si>
  <si>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</si>
  <si>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</si>
  <si>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</si>
  <si>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</si>
  <si>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</si>
  <si>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</si>
  <si>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</si>
  <si>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</si>
  <si>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</si>
  <si>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</si>
  <si>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</si>
  <si>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</si>
  <si>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</si>
  <si>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</si>
  <si>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</si>
  <si>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</si>
  <si>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</si>
  <si>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</si>
  <si>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</si>
  <si>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</si>
  <si>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</si>
  <si>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</si>
  <si>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</si>
  <si>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</si>
  <si>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</si>
  <si>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</si>
  <si>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</si>
  <si>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</si>
  <si>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</si>
  <si>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</si>
  <si>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</si>
  <si>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</si>
  <si>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</si>
  <si>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</si>
  <si>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</si>
  <si>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</si>
  <si>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</si>
  <si>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</si>
  <si>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</si>
  <si>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</si>
  <si>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</si>
  <si>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</si>
  <si>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</si>
  <si>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</si>
  <si>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</si>
  <si>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</si>
  <si>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</si>
  <si>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</si>
  <si>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</si>
  <si>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</si>
  <si>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</si>
  <si>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</si>
  <si>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</si>
  <si>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</si>
  <si>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</si>
  <si>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</si>
  <si>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</si>
  <si>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</si>
  <si>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</si>
  <si>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</si>
  <si>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</si>
  <si>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</si>
  <si>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</si>
  <si>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</si>
  <si>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</si>
  <si>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</si>
  <si>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</si>
  <si>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</si>
  <si>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</si>
  <si>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</si>
  <si>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</si>
  <si>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</si>
  <si>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</si>
  <si>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</si>
  <si>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</si>
  <si>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</si>
  <si>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</si>
  <si>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</si>
  <si>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</si>
  <si>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</si>
  <si>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</si>
  <si>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</si>
  <si>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</si>
  <si>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</si>
  <si>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</si>
  <si>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</si>
  <si>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</si>
  <si>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</si>
  <si>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</si>
  <si>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</si>
  <si>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</si>
  <si>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</si>
  <si>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</si>
  <si>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</si>
  <si>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</si>
  <si>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</si>
  <si>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</si>
  <si>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</si>
  <si>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</si>
  <si>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</si>
  <si>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</si>
  <si>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</si>
  <si>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</si>
  <si>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</si>
  <si>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</si>
  <si>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</si>
  <si>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</si>
  <si>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</si>
  <si>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</si>
  <si>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</si>
  <si>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</si>
  <si>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</si>
  <si>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</si>
  <si>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</si>
  <si>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</si>
  <si>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</si>
  <si>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</si>
  <si>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</si>
  <si>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</si>
  <si>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</si>
  <si>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</si>
  <si>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</si>
  <si>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</si>
  <si>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</si>
  <si>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</si>
  <si>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</si>
  <si>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</si>
  <si>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</si>
  <si>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</si>
  <si>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</si>
  <si>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</si>
  <si>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</si>
  <si>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</si>
  <si>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</si>
  <si>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</si>
  <si>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</si>
  <si>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</si>
  <si>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</si>
  <si>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</si>
  <si>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</si>
  <si>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</si>
  <si>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</si>
  <si>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</si>
  <si>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</si>
  <si>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</si>
  <si>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</si>
  <si>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</si>
  <si>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</si>
  <si>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</si>
  <si>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</si>
  <si>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</si>
  <si>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</si>
  <si>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</si>
  <si>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</si>
  <si>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</si>
  <si>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</si>
  <si>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</si>
  <si>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</si>
  <si>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</si>
  <si>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</si>
  <si>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</si>
  <si>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</si>
  <si>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</si>
  <si>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</si>
  <si>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</si>
  <si>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</si>
  <si>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</si>
  <si>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</si>
  <si>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</si>
  <si>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</si>
  <si>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</si>
  <si>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</si>
  <si>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</si>
  <si>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</si>
  <si>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</si>
  <si>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</si>
  <si>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</si>
  <si>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</si>
  <si>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</si>
  <si>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</si>
  <si>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</si>
  <si>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</si>
  <si>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</si>
  <si>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</si>
  <si>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</si>
  <si>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</si>
  <si>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</si>
  <si>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</si>
  <si>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</si>
  <si>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</si>
  <si>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</si>
  <si>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</si>
  <si>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</si>
  <si>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</si>
  <si>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</si>
  <si>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</si>
  <si>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</si>
  <si>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</si>
  <si>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</si>
  <si>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</si>
  <si>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</si>
  <si>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</si>
  <si>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</si>
  <si>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</si>
  <si>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</si>
  <si>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</si>
  <si>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</si>
  <si>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</si>
  <si>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</si>
  <si>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</si>
  <si>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</si>
  <si>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</si>
  <si>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</si>
  <si>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</si>
  <si>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</si>
  <si>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</si>
  <si>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</si>
  <si>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</si>
  <si>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</si>
  <si>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</si>
  <si>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</si>
  <si>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</si>
  <si>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</si>
  <si>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</si>
  <si>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</si>
  <si>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</si>
  <si>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</si>
  <si>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</si>
  <si>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</si>
  <si>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</si>
  <si>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</si>
  <si>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</si>
  <si>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</si>
  <si>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</si>
  <si>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</si>
  <si>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</si>
  <si>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</si>
  <si>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</si>
  <si>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</si>
  <si>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</si>
  <si>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</si>
  <si>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</si>
  <si>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</si>
  <si>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</si>
  <si>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</si>
  <si>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</si>
  <si>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</si>
  <si>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</si>
  <si>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</si>
  <si>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</si>
  <si>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</si>
  <si>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</si>
  <si>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</si>
  <si>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</si>
  <si>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</si>
  <si>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</si>
  <si>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</si>
  <si>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</si>
  <si>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</si>
  <si>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</si>
  <si>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</si>
  <si>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</si>
  <si>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</si>
  <si>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</si>
  <si>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</si>
  <si>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</si>
  <si>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</si>
  <si>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</si>
  <si>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</si>
  <si>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</si>
  <si>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</si>
  <si>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</si>
  <si>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</si>
  <si>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</si>
  <si>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</si>
  <si>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</si>
  <si>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</si>
  <si>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</si>
  <si>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</si>
  <si>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</si>
  <si>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</si>
  <si>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</si>
  <si>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</si>
  <si>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</si>
  <si>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</si>
  <si>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</si>
  <si>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</si>
  <si>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</si>
  <si>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</si>
  <si>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</si>
  <si>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</si>
  <si>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</si>
  <si>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</si>
  <si>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</si>
  <si>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</si>
  <si>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</si>
  <si>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</si>
  <si>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</si>
  <si>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</si>
  <si>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</si>
  <si>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</si>
  <si>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</si>
  <si>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</si>
  <si>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</si>
  <si>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</si>
  <si>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</si>
  <si>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</si>
  <si>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</si>
  <si>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</si>
  <si>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</si>
  <si>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</si>
  <si>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</si>
  <si>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</si>
  <si>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</si>
  <si>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</si>
  <si>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</si>
  <si>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</si>
  <si>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</si>
  <si>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</si>
  <si>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</si>
  <si>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</si>
  <si>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</si>
  <si>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</si>
  <si>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</si>
  <si>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</si>
  <si>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</si>
  <si>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</si>
  <si>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</si>
  <si>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</si>
  <si>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</si>
  <si>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</si>
  <si>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</si>
  <si>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</si>
  <si>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</si>
  <si>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</si>
  <si>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</si>
  <si>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</si>
  <si>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</si>
  <si>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</si>
  <si>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</si>
  <si>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</si>
  <si>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</si>
  <si>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</si>
  <si>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</si>
  <si>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</si>
  <si>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</si>
  <si>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</si>
  <si>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</si>
  <si>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</si>
  <si>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</si>
  <si>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</si>
  <si>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</si>
  <si>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</si>
  <si>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</si>
  <si>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</si>
  <si>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</si>
  <si>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</si>
  <si>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</si>
  <si>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</si>
  <si>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</si>
  <si>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</si>
  <si>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</si>
  <si>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</si>
  <si>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</si>
  <si>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</si>
  <si>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</si>
  <si>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</si>
  <si>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</si>
  <si>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</si>
  <si>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</si>
  <si>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</si>
  <si>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</si>
  <si>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</si>
  <si>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</si>
  <si>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</si>
  <si>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</si>
  <si>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</si>
  <si>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</si>
  <si>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</si>
  <si>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</si>
  <si>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</si>
  <si>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</si>
  <si>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</si>
  <si>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</si>
  <si>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</si>
  <si>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</si>
  <si>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</si>
  <si>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</si>
  <si>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</si>
  <si>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</si>
  <si>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</si>
  <si>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</si>
  <si>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</si>
  <si>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</si>
  <si>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</si>
  <si>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</si>
  <si>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</si>
  <si>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</si>
  <si>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</si>
  <si>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</si>
  <si>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</si>
  <si>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</si>
  <si>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</si>
  <si>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</si>
  <si>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</si>
  <si>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</si>
  <si>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</si>
  <si>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</si>
  <si>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</si>
  <si>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</si>
  <si>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</si>
  <si>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</si>
  <si>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</si>
  <si>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</si>
  <si>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</si>
  <si>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</si>
  <si>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</si>
  <si>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</si>
  <si>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</si>
  <si>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</si>
  <si>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</si>
  <si>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</si>
  <si>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</si>
  <si>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</si>
  <si>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</si>
  <si>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</si>
  <si>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</si>
  <si>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</si>
  <si>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</si>
  <si>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</si>
  <si>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</si>
  <si>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</si>
  <si>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</si>
  <si>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</si>
  <si>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</si>
  <si>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</si>
  <si>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</si>
  <si>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</si>
  <si>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</si>
  <si>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</si>
  <si>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</si>
  <si>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</si>
  <si>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</si>
  <si>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</si>
  <si>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</si>
  <si>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</si>
  <si>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</si>
  <si>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</si>
  <si>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</si>
  <si>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</si>
  <si>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</si>
  <si>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</si>
  <si>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</si>
  <si>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</si>
  <si>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</si>
  <si>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</si>
  <si>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</si>
  <si>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</si>
  <si>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</si>
  <si>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</si>
  <si>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</si>
  <si>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</si>
  <si>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</si>
  <si>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</si>
  <si>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</si>
  <si>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</si>
  <si>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</si>
  <si>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</si>
  <si>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</si>
  <si>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</si>
  <si>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</si>
  <si>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</si>
  <si>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</si>
  <si>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</si>
  <si>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</si>
  <si>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</si>
  <si>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</si>
  <si>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</si>
  <si>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</si>
  <si>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</si>
  <si>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</si>
  <si>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</si>
  <si>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</si>
  <si>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</si>
  <si>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</si>
  <si>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</si>
  <si>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</si>
  <si>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</si>
  <si>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</si>
  <si>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</si>
  <si>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</si>
  <si>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</si>
  <si>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</si>
  <si>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</si>
  <si>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</si>
  <si>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</si>
  <si>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</si>
  <si>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</si>
  <si>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</si>
  <si>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</si>
  <si>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</si>
  <si>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</si>
  <si>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</si>
  <si>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</si>
  <si>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</si>
  <si>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</si>
  <si>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</si>
  <si>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</si>
  <si>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</si>
  <si>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</si>
  <si>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</si>
  <si>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</si>
  <si>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</si>
  <si>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</si>
  <si>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</si>
  <si>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</si>
  <si>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</si>
  <si>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</si>
  <si>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</si>
  <si>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</si>
  <si>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</si>
  <si>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</si>
  <si>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</si>
  <si>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</si>
  <si>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</si>
  <si>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</si>
  <si>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</si>
  <si>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</si>
  <si>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</si>
  <si>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</si>
  <si>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</si>
  <si>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</si>
  <si>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</si>
  <si>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</si>
  <si>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</si>
  <si>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</si>
  <si>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</si>
  <si>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</si>
  <si>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</si>
  <si>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</si>
  <si>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</si>
  <si>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</si>
  <si>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</si>
  <si>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</si>
  <si>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</si>
  <si>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</si>
  <si>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</si>
  <si>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</si>
  <si>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</si>
  <si>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</si>
  <si>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30.05.2022</t>
  </si>
  <si>
    <t>31.03.2022</t>
  </si>
  <si>
    <t>01.01.2022</t>
  </si>
  <si>
    <t>гр. София, „Тодор Александров“ 137, офис 20</t>
  </si>
  <si>
    <t>Сузан Басри</t>
  </si>
  <si>
    <t>Съставител</t>
  </si>
  <si>
    <t>0882-862-347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</si>
</sst>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 t="str">
        <f>IF(ISBLANK(_endDate),"",_endDate)</f>
        <v>31.03.2022</v>
      </c>
    </row>
    <row r="2" spans="1:27" ht="15.75">
      <c r="A2" s="653" t="s">
        <v>937</v>
      </c>
      <c r="B2" s="648"/>
      <c r="Z2" s="665">
        <v>2</v>
      </c>
      <c r="AA2" s="666" t="str">
        <f>IF(ISBLANK(_pdeReportingDate),"",_pdeReportingDate)</f>
        <v>30.05.2022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Сузан Басри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970</v>
      </c>
    </row>
    <row r="10" spans="1:2" ht="15.75">
      <c r="A10" s="7" t="s">
        <v>2</v>
      </c>
      <c r="B10" s="667" t="s">
        <v>969</v>
      </c>
    </row>
    <row r="11" spans="1:2" ht="15.75">
      <c r="A11" s="7" t="s">
        <v>949</v>
      </c>
      <c r="B11" s="667" t="s">
        <v>968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7" t="s">
        <v>948</v>
      </c>
    </row>
    <row r="16" spans="1:2" ht="15.75">
      <c r="A16" s="7" t="s">
        <v>3</v>
      </c>
      <c r="B16" s="546">
        <v>203039149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971</v>
      </c>
    </row>
    <row r="20" spans="1:2" ht="15.75">
      <c r="A20" s="7" t="s">
        <v>5</v>
      </c>
      <c r="B20" s="546" t="s">
        <v>971</v>
      </c>
    </row>
    <row r="21" spans="1:2" ht="15.75">
      <c r="A21" s="10" t="s">
        <v>6</v>
      </c>
      <c r="B21" s="547" t="s">
        <v>974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965</v>
      </c>
    </row>
    <row r="24" spans="1:2" ht="15.75">
      <c r="A24" s="10" t="s">
        <v>892</v>
      </c>
      <c r="B24" s="656" t="s">
        <v>966</v>
      </c>
    </row>
    <row r="25" spans="1:2" ht="15.75">
      <c r="A25" s="7" t="s">
        <v>895</v>
      </c>
      <c r="B25" s="657" t="s">
        <v>967</v>
      </c>
    </row>
    <row r="26" spans="1:2" ht="15.75">
      <c r="A26" s="10" t="s">
        <v>942</v>
      </c>
      <c r="B26" s="547" t="s">
        <v>972</v>
      </c>
    </row>
    <row r="27" spans="1:2" ht="15.75">
      <c r="A27" s="10" t="s">
        <v>943</v>
      </c>
      <c r="B27" s="547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-2.6153846153846154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-0.0017818772601016718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-0.0003450060376056581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-0.0002683885634896828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0.7094379639448568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1.4481028373380234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1.4474044952538603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1.4007966272663788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0.0018881100794040813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0.00018504021066116292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0.00010261915662840813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0.7583674193017337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5.164771238404696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0.7779242512748457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715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0.03747183061684398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1.0687593423019432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137.83076923076922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8"/>
      <c r="F2" s="487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 t="str">
        <f aca="true" t="shared" si="2" ref="C3:C34">endDate</f>
        <v>31.03.2022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 t="str">
        <f t="shared" si="2"/>
        <v>31.03.2022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 t="str">
        <f t="shared" si="2"/>
        <v>31.03.2022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1353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 t="str">
        <f t="shared" si="2"/>
        <v>31.03.2022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 t="str">
        <f t="shared" si="2"/>
        <v>31.03.2022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 t="str">
        <f t="shared" si="2"/>
        <v>31.03.2022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 t="str">
        <f t="shared" si="2"/>
        <v>31.03.2022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 t="str">
        <f t="shared" si="2"/>
        <v>31.03.2022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 t="str">
        <f t="shared" si="2"/>
        <v>31.03.2022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1353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 t="str">
        <f t="shared" si="2"/>
        <v>31.03.2022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68902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 t="str">
        <f t="shared" si="2"/>
        <v>31.03.2022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 t="str">
        <f t="shared" si="2"/>
        <v>31.03.2022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 t="str">
        <f t="shared" si="2"/>
        <v>31.03.2022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 t="str">
        <f t="shared" si="2"/>
        <v>31.03.2022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 t="str">
        <f t="shared" si="2"/>
        <v>31.03.2022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 t="str">
        <f t="shared" si="2"/>
        <v>31.03.2022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 t="str">
        <f t="shared" si="2"/>
        <v>31.03.2022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 t="str">
        <f t="shared" si="2"/>
        <v>31.03.2022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 t="str">
        <f t="shared" si="2"/>
        <v>31.03.2022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 t="str">
        <f t="shared" si="2"/>
        <v>31.03.2022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 t="str">
        <f t="shared" si="2"/>
        <v>31.03.2022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 t="str">
        <f t="shared" si="2"/>
        <v>31.03.2022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 t="str">
        <f t="shared" si="2"/>
        <v>31.03.2022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 t="str">
        <f t="shared" si="2"/>
        <v>31.03.2022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 t="str">
        <f t="shared" si="2"/>
        <v>31.03.2022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 t="str">
        <f t="shared" si="2"/>
        <v>31.03.2022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 t="str">
        <f t="shared" si="2"/>
        <v>31.03.2022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 t="str">
        <f t="shared" si="2"/>
        <v>31.03.2022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 t="str">
        <f t="shared" si="2"/>
        <v>31.03.2022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 t="str">
        <f t="shared" si="2"/>
        <v>31.03.2022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 t="str">
        <f t="shared" si="2"/>
        <v>31.03.2022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 t="str">
        <f t="shared" si="2"/>
        <v>31.03.2022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 t="str">
        <f aca="true" t="shared" si="5" ref="C35:C66">endDate</f>
        <v>31.03.2022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 t="str">
        <f t="shared" si="5"/>
        <v>31.03.2022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 t="str">
        <f t="shared" si="5"/>
        <v>31.03.2022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 t="str">
        <f t="shared" si="5"/>
        <v>31.03.2022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 t="str">
        <f t="shared" si="5"/>
        <v>31.03.2022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 t="str">
        <f t="shared" si="5"/>
        <v>31.03.2022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 t="str">
        <f t="shared" si="5"/>
        <v>31.03.2022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70694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 t="str">
        <f t="shared" si="5"/>
        <v>31.03.2022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 t="str">
        <f t="shared" si="5"/>
        <v>31.03.2022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 t="str">
        <f t="shared" si="5"/>
        <v>31.03.2022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 t="str">
        <f t="shared" si="5"/>
        <v>31.03.2022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 t="str">
        <f t="shared" si="5"/>
        <v>31.03.2022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 t="str">
        <f t="shared" si="5"/>
        <v>31.03.2022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 t="str">
        <f t="shared" si="5"/>
        <v>31.03.2022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 t="str">
        <f t="shared" si="5"/>
        <v>31.03.2022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 t="str">
        <f t="shared" si="5"/>
        <v>31.03.2022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411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 t="str">
        <f t="shared" si="5"/>
        <v>31.03.2022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459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 t="str">
        <f t="shared" si="5"/>
        <v>31.03.2022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839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 t="str">
        <f t="shared" si="5"/>
        <v>31.03.2022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 t="str">
        <f t="shared" si="5"/>
        <v>31.03.2022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 t="str">
        <f t="shared" si="5"/>
        <v>31.03.2022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 t="str">
        <f t="shared" si="5"/>
        <v>31.03.2022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85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 t="str">
        <f t="shared" si="5"/>
        <v>31.03.2022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1802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 t="str">
        <f t="shared" si="5"/>
        <v>31.03.2022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54086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 t="str">
        <f t="shared" si="5"/>
        <v>31.03.2022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 t="str">
        <f t="shared" si="5"/>
        <v>31.03.2022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 t="str">
        <f t="shared" si="5"/>
        <v>31.03.2022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54086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 t="str">
        <f t="shared" si="5"/>
        <v>31.03.2022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 t="str">
        <f t="shared" si="5"/>
        <v>31.03.2022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 t="str">
        <f t="shared" si="5"/>
        <v>31.03.2022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54086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 t="str">
        <f t="shared" si="5"/>
        <v>31.03.2022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 t="str">
        <f t="shared" si="5"/>
        <v>31.03.2022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 t="str">
        <f aca="true" t="shared" si="8" ref="C67:C98">endDate</f>
        <v>31.03.2022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 t="str">
        <f t="shared" si="8"/>
        <v>31.03.2022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 t="str">
        <f t="shared" si="8"/>
        <v>31.03.2022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73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 t="str">
        <f t="shared" si="8"/>
        <v>31.03.2022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27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 t="str">
        <f t="shared" si="8"/>
        <v>31.03.2022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55988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 t="str">
        <f t="shared" si="8"/>
        <v>31.03.2022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126682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 t="str">
        <f t="shared" si="8"/>
        <v>31.03.2022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 t="str">
        <f t="shared" si="8"/>
        <v>31.03.2022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 t="str">
        <f t="shared" si="8"/>
        <v>31.03.2022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 t="str">
        <f t="shared" si="8"/>
        <v>31.03.2022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 t="str">
        <f t="shared" si="8"/>
        <v>31.03.2022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 t="str">
        <f t="shared" si="8"/>
        <v>31.03.2022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 t="str">
        <f t="shared" si="8"/>
        <v>31.03.2022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 t="str">
        <f t="shared" si="8"/>
        <v>31.03.2022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 t="str">
        <f t="shared" si="8"/>
        <v>31.03.2022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 t="str">
        <f t="shared" si="8"/>
        <v>31.03.2022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 t="str">
        <f t="shared" si="8"/>
        <v>31.03.2022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 t="str">
        <f t="shared" si="8"/>
        <v>31.03.2022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 t="str">
        <f t="shared" si="8"/>
        <v>31.03.2022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 t="str">
        <f t="shared" si="8"/>
        <v>31.03.2022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 t="str">
        <f t="shared" si="8"/>
        <v>31.03.2022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8121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 t="str">
        <f t="shared" si="8"/>
        <v>31.03.2022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8121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 t="str">
        <f t="shared" si="8"/>
        <v>31.03.2022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 t="str">
        <f t="shared" si="8"/>
        <v>31.03.2022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 t="str">
        <f t="shared" si="8"/>
        <v>31.03.2022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 t="str">
        <f t="shared" si="8"/>
        <v>31.03.2022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 t="str">
        <f t="shared" si="8"/>
        <v>31.03.2022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8087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 t="str">
        <f t="shared" si="8"/>
        <v>31.03.2022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19081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 t="str">
        <f t="shared" si="8"/>
        <v>31.03.2022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9052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 t="str">
        <f t="shared" si="8"/>
        <v>31.03.2022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 t="str">
        <f t="shared" si="8"/>
        <v>31.03.2022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31908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 t="str">
        <f t="shared" si="8"/>
        <v>31.03.2022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 t="str">
        <f aca="true" t="shared" si="11" ref="C99:C125">endDate</f>
        <v>31.03.2022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 t="str">
        <f t="shared" si="11"/>
        <v>31.03.2022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25993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 t="str">
        <f t="shared" si="11"/>
        <v>31.03.2022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 t="str">
        <f t="shared" si="11"/>
        <v>31.03.2022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57901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 t="str">
        <f t="shared" si="11"/>
        <v>31.03.2022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 t="str">
        <f t="shared" si="11"/>
        <v>31.03.2022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 t="str">
        <f t="shared" si="11"/>
        <v>31.03.2022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1985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 t="str">
        <f t="shared" si="11"/>
        <v>31.03.2022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 t="str">
        <f t="shared" si="11"/>
        <v>31.03.2022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59886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 t="str">
        <f t="shared" si="11"/>
        <v>31.03.2022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4395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 t="str">
        <f t="shared" si="11"/>
        <v>31.03.2022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10161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 t="str">
        <f t="shared" si="11"/>
        <v>31.03.2022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24102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 t="str">
        <f t="shared" si="11"/>
        <v>31.03.2022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 t="str">
        <f t="shared" si="11"/>
        <v>31.03.2022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9529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 t="str">
        <f t="shared" si="11"/>
        <v>31.03.2022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178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 t="str">
        <f t="shared" si="11"/>
        <v>31.03.2022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14279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 t="str">
        <f t="shared" si="11"/>
        <v>31.03.2022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 t="str">
        <f t="shared" si="11"/>
        <v>31.03.2022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 t="str">
        <f t="shared" si="11"/>
        <v>31.03.2022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97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 t="str">
        <f t="shared" si="11"/>
        <v>31.03.2022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 t="str">
        <f t="shared" si="11"/>
        <v>31.03.2022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 t="str">
        <f t="shared" si="11"/>
        <v>31.03.2022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38663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 t="str">
        <f t="shared" si="11"/>
        <v>31.03.2022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 t="str">
        <f t="shared" si="11"/>
        <v>31.03.2022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 t="str">
        <f t="shared" si="11"/>
        <v>31.03.2022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 t="str">
        <f t="shared" si="11"/>
        <v>31.03.2022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38663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 t="str">
        <f t="shared" si="11"/>
        <v>31.03.2022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126682</v>
      </c>
    </row>
    <row r="126" spans="3:6" s="483" customFormat="1" ht="15.75">
      <c r="C126" s="548"/>
      <c r="F126" s="487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 t="str">
        <f aca="true" t="shared" si="14" ref="C127:C158">endDate</f>
        <v>31.03.2022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 t="str">
        <f t="shared" si="14"/>
        <v>31.03.2022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64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 t="str">
        <f t="shared" si="14"/>
        <v>31.03.2022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 t="str">
        <f t="shared" si="14"/>
        <v>31.03.2022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39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 t="str">
        <f t="shared" si="14"/>
        <v>31.03.2022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 t="str">
        <f t="shared" si="14"/>
        <v>31.03.2022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 t="str">
        <f t="shared" si="14"/>
        <v>31.03.2022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 t="str">
        <f t="shared" si="14"/>
        <v>31.03.2022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96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 t="str">
        <f t="shared" si="14"/>
        <v>31.03.2022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 t="str">
        <f t="shared" si="14"/>
        <v>31.03.2022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 t="str">
        <f t="shared" si="14"/>
        <v>31.03.2022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211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 t="str">
        <f t="shared" si="14"/>
        <v>31.03.2022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715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 t="str">
        <f t="shared" si="14"/>
        <v>31.03.2022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 t="str">
        <f t="shared" si="14"/>
        <v>31.03.2022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 t="str">
        <f t="shared" si="14"/>
        <v>31.03.2022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 t="str">
        <f t="shared" si="14"/>
        <v>31.03.2022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732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 t="str">
        <f t="shared" si="14"/>
        <v>31.03.2022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943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 t="str">
        <f t="shared" si="14"/>
        <v>31.03.2022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 t="str">
        <f t="shared" si="14"/>
        <v>31.03.2022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 t="str">
        <f t="shared" si="14"/>
        <v>31.03.2022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 t="str">
        <f t="shared" si="14"/>
        <v>31.03.2022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943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 t="str">
        <f t="shared" si="14"/>
        <v>31.03.2022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 t="str">
        <f t="shared" si="14"/>
        <v>31.03.2022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50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 t="str">
        <f t="shared" si="14"/>
        <v>31.03.2022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 t="str">
        <f t="shared" si="14"/>
        <v>31.03.2022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50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 t="str">
        <f t="shared" si="14"/>
        <v>31.03.2022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 t="str">
        <f t="shared" si="14"/>
        <v>31.03.2022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 t="str">
        <f t="shared" si="14"/>
        <v>31.03.2022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 t="str">
        <f t="shared" si="14"/>
        <v>31.03.2022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 t="str">
        <f t="shared" si="14"/>
        <v>31.03.2022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993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 t="str">
        <f t="shared" si="14"/>
        <v>31.03.2022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 t="str">
        <f t="shared" si="14"/>
        <v>31.03.2022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 t="str">
        <f aca="true" t="shared" si="17" ref="C159:C179">endDate</f>
        <v>31.03.2022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 t="str">
        <f t="shared" si="17"/>
        <v>31.03.2022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 t="str">
        <f t="shared" si="17"/>
        <v>31.03.2022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 t="str">
        <f t="shared" si="17"/>
        <v>31.03.2022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 t="str">
        <f t="shared" si="17"/>
        <v>31.03.2022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 t="str">
        <f t="shared" si="17"/>
        <v>31.03.2022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 t="str">
        <f t="shared" si="17"/>
        <v>31.03.2022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 t="str">
        <f t="shared" si="17"/>
        <v>31.03.2022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 t="str">
        <f t="shared" si="17"/>
        <v>31.03.2022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 t="str">
        <f t="shared" si="17"/>
        <v>31.03.2022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638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 t="str">
        <f t="shared" si="17"/>
        <v>31.03.2022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656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 t="str">
        <f t="shared" si="17"/>
        <v>31.03.2022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669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 t="str">
        <f t="shared" si="17"/>
        <v>31.03.2022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274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 t="str">
        <f t="shared" si="17"/>
        <v>31.03.2022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 t="str">
        <f t="shared" si="17"/>
        <v>31.03.2022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 t="str">
        <f t="shared" si="17"/>
        <v>31.03.2022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669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 t="str">
        <f t="shared" si="17"/>
        <v>31.03.2022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274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 t="str">
        <f t="shared" si="17"/>
        <v>31.03.2022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324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 t="str">
        <f t="shared" si="17"/>
        <v>31.03.2022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290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 t="str">
        <f t="shared" si="17"/>
        <v>31.03.2022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 t="str">
        <f t="shared" si="17"/>
        <v>31.03.2022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993</v>
      </c>
    </row>
    <row r="180" spans="3:6" s="483" customFormat="1" ht="15.75">
      <c r="C180" s="548"/>
      <c r="F180" s="487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 t="str">
        <f aca="true" t="shared" si="20" ref="C181:C216">endDate</f>
        <v>31.03.2022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1532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 t="str">
        <f t="shared" si="20"/>
        <v>31.03.2022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-166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 t="str">
        <f t="shared" si="20"/>
        <v>31.03.2022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53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 t="str">
        <f t="shared" si="20"/>
        <v>31.03.2022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 t="str">
        <f t="shared" si="20"/>
        <v>31.03.2022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-488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 t="str">
        <f t="shared" si="20"/>
        <v>31.03.2022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 t="str">
        <f t="shared" si="20"/>
        <v>31.03.2022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 t="str">
        <f t="shared" si="20"/>
        <v>31.03.2022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 t="str">
        <f t="shared" si="20"/>
        <v>31.03.2022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 t="str">
        <f t="shared" si="20"/>
        <v>31.03.2022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 t="str">
        <f t="shared" si="20"/>
        <v>31.03.2022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916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 t="str">
        <f t="shared" si="20"/>
        <v>31.03.2022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 t="str">
        <f t="shared" si="20"/>
        <v>31.03.2022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 t="str">
        <f t="shared" si="20"/>
        <v>31.03.2022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 t="str">
        <f t="shared" si="20"/>
        <v>31.03.2022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 t="str">
        <f t="shared" si="20"/>
        <v>31.03.2022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 t="str">
        <f t="shared" si="20"/>
        <v>31.03.2022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 t="str">
        <f t="shared" si="20"/>
        <v>31.03.2022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 t="str">
        <f t="shared" si="20"/>
        <v>31.03.2022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 t="str">
        <f t="shared" si="20"/>
        <v>31.03.2022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 t="str">
        <f t="shared" si="20"/>
        <v>31.03.2022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 t="str">
        <f t="shared" si="20"/>
        <v>31.03.2022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 t="str">
        <f t="shared" si="20"/>
        <v>31.03.2022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 t="str">
        <f t="shared" si="20"/>
        <v>31.03.2022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 t="str">
        <f t="shared" si="20"/>
        <v>31.03.2022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2065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 t="str">
        <f t="shared" si="20"/>
        <v>31.03.2022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-2633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 t="str">
        <f t="shared" si="20"/>
        <v>31.03.2022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 t="str">
        <f t="shared" si="20"/>
        <v>31.03.2022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-358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 t="str">
        <f t="shared" si="20"/>
        <v>31.03.2022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 t="str">
        <f t="shared" si="20"/>
        <v>31.03.2022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 t="str">
        <f t="shared" si="20"/>
        <v>31.03.2022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-926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 t="str">
        <f t="shared" si="20"/>
        <v>31.03.2022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 t="str">
        <f t="shared" si="20"/>
        <v>31.03.2022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 t="str">
        <f t="shared" si="20"/>
        <v>31.03.2022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73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 t="str">
        <f t="shared" si="20"/>
        <v>31.03.2022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 t="str">
        <f t="shared" si="20"/>
        <v>31.03.2022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</v>
      </c>
    </row>
    <row r="217" spans="3:6" s="483" customFormat="1" ht="15.75">
      <c r="C217" s="548"/>
      <c r="F217" s="487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 t="str">
        <f aca="true" t="shared" si="23" ref="C218:C281">endDate</f>
        <v>31.03.2022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 t="str">
        <f t="shared" si="23"/>
        <v>31.03.2022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 t="str">
        <f t="shared" si="23"/>
        <v>31.03.2022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 t="str">
        <f t="shared" si="23"/>
        <v>31.03.2022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 t="str">
        <f t="shared" si="23"/>
        <v>31.03.2022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 t="str">
        <f t="shared" si="23"/>
        <v>31.03.2022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 t="str">
        <f t="shared" si="23"/>
        <v>31.03.2022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 t="str">
        <f t="shared" si="23"/>
        <v>31.03.2022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 t="str">
        <f t="shared" si="23"/>
        <v>31.03.2022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 t="str">
        <f t="shared" si="23"/>
        <v>31.03.2022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 t="str">
        <f t="shared" si="23"/>
        <v>31.03.2022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 t="str">
        <f t="shared" si="23"/>
        <v>31.03.2022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 t="str">
        <f t="shared" si="23"/>
        <v>31.03.2022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 t="str">
        <f t="shared" si="23"/>
        <v>31.03.2022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 t="str">
        <f t="shared" si="23"/>
        <v>31.03.2022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 t="str">
        <f t="shared" si="23"/>
        <v>31.03.2022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 t="str">
        <f t="shared" si="23"/>
        <v>31.03.2022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 t="str">
        <f t="shared" si="23"/>
        <v>31.03.2022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 t="str">
        <f t="shared" si="23"/>
        <v>31.03.2022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 t="str">
        <f t="shared" si="23"/>
        <v>31.03.2022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 t="str">
        <f t="shared" si="23"/>
        <v>31.03.2022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 t="str">
        <f t="shared" si="23"/>
        <v>31.03.2022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 t="str">
        <f t="shared" si="23"/>
        <v>31.03.2022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 t="str">
        <f t="shared" si="23"/>
        <v>31.03.2022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 t="str">
        <f t="shared" si="23"/>
        <v>31.03.2022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 t="str">
        <f t="shared" si="23"/>
        <v>31.03.2022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 t="str">
        <f t="shared" si="23"/>
        <v>31.03.2022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 t="str">
        <f t="shared" si="23"/>
        <v>31.03.2022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 t="str">
        <f t="shared" si="23"/>
        <v>31.03.2022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 t="str">
        <f t="shared" si="23"/>
        <v>31.03.2022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 t="str">
        <f t="shared" si="23"/>
        <v>31.03.2022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 t="str">
        <f t="shared" si="23"/>
        <v>31.03.2022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 t="str">
        <f t="shared" si="23"/>
        <v>31.03.2022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 t="str">
        <f t="shared" si="23"/>
        <v>31.03.2022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 t="str">
        <f t="shared" si="23"/>
        <v>31.03.2022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 t="str">
        <f t="shared" si="23"/>
        <v>31.03.2022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 t="str">
        <f t="shared" si="23"/>
        <v>31.03.2022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 t="str">
        <f t="shared" si="23"/>
        <v>31.03.2022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 t="str">
        <f t="shared" si="23"/>
        <v>31.03.2022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 t="str">
        <f t="shared" si="23"/>
        <v>31.03.2022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 t="str">
        <f t="shared" si="23"/>
        <v>31.03.2022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 t="str">
        <f t="shared" si="23"/>
        <v>31.03.2022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 t="str">
        <f t="shared" si="23"/>
        <v>31.03.2022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 t="str">
        <f t="shared" si="23"/>
        <v>31.03.2022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 t="str">
        <f t="shared" si="23"/>
        <v>31.03.2022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 t="str">
        <f t="shared" si="23"/>
        <v>31.03.2022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 t="str">
        <f t="shared" si="23"/>
        <v>31.03.2022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 t="str">
        <f t="shared" si="23"/>
        <v>31.03.2022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 t="str">
        <f t="shared" si="23"/>
        <v>31.03.2022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 t="str">
        <f t="shared" si="23"/>
        <v>31.03.2022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 t="str">
        <f t="shared" si="23"/>
        <v>31.03.2022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 t="str">
        <f t="shared" si="23"/>
        <v>31.03.2022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 t="str">
        <f t="shared" si="23"/>
        <v>31.03.2022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 t="str">
        <f t="shared" si="23"/>
        <v>31.03.2022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 t="str">
        <f t="shared" si="23"/>
        <v>31.03.2022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 t="str">
        <f t="shared" si="23"/>
        <v>31.03.2022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 t="str">
        <f t="shared" si="23"/>
        <v>31.03.2022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 t="str">
        <f t="shared" si="23"/>
        <v>31.03.2022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 t="str">
        <f t="shared" si="23"/>
        <v>31.03.2022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 t="str">
        <f t="shared" si="23"/>
        <v>31.03.2022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 t="str">
        <f t="shared" si="23"/>
        <v>31.03.2022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 t="str">
        <f t="shared" si="23"/>
        <v>31.03.2022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 t="str">
        <f t="shared" si="23"/>
        <v>31.03.2022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 t="str">
        <f t="shared" si="23"/>
        <v>31.03.2022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 t="str">
        <f aca="true" t="shared" si="26" ref="C282:C345">endDate</f>
        <v>31.03.2022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 t="str">
        <f t="shared" si="26"/>
        <v>31.03.2022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 t="str">
        <f t="shared" si="26"/>
        <v>31.03.2022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 t="str">
        <f t="shared" si="26"/>
        <v>31.03.2022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 t="str">
        <f t="shared" si="26"/>
        <v>31.03.2022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 t="str">
        <f t="shared" si="26"/>
        <v>31.03.2022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 t="str">
        <f t="shared" si="26"/>
        <v>31.03.2022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 t="str">
        <f t="shared" si="26"/>
        <v>31.03.2022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 t="str">
        <f t="shared" si="26"/>
        <v>31.03.2022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 t="str">
        <f t="shared" si="26"/>
        <v>31.03.2022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 t="str">
        <f t="shared" si="26"/>
        <v>31.03.2022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 t="str">
        <f t="shared" si="26"/>
        <v>31.03.2022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 t="str">
        <f t="shared" si="26"/>
        <v>31.03.2022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 t="str">
        <f t="shared" si="26"/>
        <v>31.03.2022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 t="str">
        <f t="shared" si="26"/>
        <v>31.03.2022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 t="str">
        <f t="shared" si="26"/>
        <v>31.03.2022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 t="str">
        <f t="shared" si="26"/>
        <v>31.03.2022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 t="str">
        <f t="shared" si="26"/>
        <v>31.03.2022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 t="str">
        <f t="shared" si="26"/>
        <v>31.03.2022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 t="str">
        <f t="shared" si="26"/>
        <v>31.03.2022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 t="str">
        <f t="shared" si="26"/>
        <v>31.03.2022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 t="str">
        <f t="shared" si="26"/>
        <v>31.03.2022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 t="str">
        <f t="shared" si="26"/>
        <v>31.03.2022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 t="str">
        <f t="shared" si="26"/>
        <v>31.03.2022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 t="str">
        <f t="shared" si="26"/>
        <v>31.03.2022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 t="str">
        <f t="shared" si="26"/>
        <v>31.03.2022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 t="str">
        <f t="shared" si="26"/>
        <v>31.03.2022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 t="str">
        <f t="shared" si="26"/>
        <v>31.03.2022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 t="str">
        <f t="shared" si="26"/>
        <v>31.03.2022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 t="str">
        <f t="shared" si="26"/>
        <v>31.03.2022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 t="str">
        <f t="shared" si="26"/>
        <v>31.03.2022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 t="str">
        <f t="shared" si="26"/>
        <v>31.03.2022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 t="str">
        <f t="shared" si="26"/>
        <v>31.03.2022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 t="str">
        <f t="shared" si="26"/>
        <v>31.03.2022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 t="str">
        <f t="shared" si="26"/>
        <v>31.03.2022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 t="str">
        <f t="shared" si="26"/>
        <v>31.03.2022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 t="str">
        <f t="shared" si="26"/>
        <v>31.03.2022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 t="str">
        <f t="shared" si="26"/>
        <v>31.03.2022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 t="str">
        <f t="shared" si="26"/>
        <v>31.03.2022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 t="str">
        <f t="shared" si="26"/>
        <v>31.03.2022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 t="str">
        <f t="shared" si="26"/>
        <v>31.03.2022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 t="str">
        <f t="shared" si="26"/>
        <v>31.03.2022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 t="str">
        <f t="shared" si="26"/>
        <v>31.03.2022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 t="str">
        <f t="shared" si="26"/>
        <v>31.03.2022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 t="str">
        <f t="shared" si="26"/>
        <v>31.03.2022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 t="str">
        <f t="shared" si="26"/>
        <v>31.03.2022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 t="str">
        <f t="shared" si="26"/>
        <v>31.03.2022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 t="str">
        <f t="shared" si="26"/>
        <v>31.03.2022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 t="str">
        <f t="shared" si="26"/>
        <v>31.03.2022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 t="str">
        <f t="shared" si="26"/>
        <v>31.03.2022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 t="str">
        <f t="shared" si="26"/>
        <v>31.03.2022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 t="str">
        <f t="shared" si="26"/>
        <v>31.03.2022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 t="str">
        <f t="shared" si="26"/>
        <v>31.03.2022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 t="str">
        <f t="shared" si="26"/>
        <v>31.03.2022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 t="str">
        <f t="shared" si="26"/>
        <v>31.03.2022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 t="str">
        <f t="shared" si="26"/>
        <v>31.03.2022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 t="str">
        <f t="shared" si="26"/>
        <v>31.03.2022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 t="str">
        <f t="shared" si="26"/>
        <v>31.03.2022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 t="str">
        <f t="shared" si="26"/>
        <v>31.03.2022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 t="str">
        <f t="shared" si="26"/>
        <v>31.03.2022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 t="str">
        <f t="shared" si="26"/>
        <v>31.03.2022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 t="str">
        <f t="shared" si="26"/>
        <v>31.03.2022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 t="str">
        <f t="shared" si="26"/>
        <v>31.03.2022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 t="str">
        <f t="shared" si="26"/>
        <v>31.03.2022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 t="str">
        <f aca="true" t="shared" si="29" ref="C346:C409">endDate</f>
        <v>31.03.2022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 t="str">
        <f t="shared" si="29"/>
        <v>31.03.2022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 t="str">
        <f t="shared" si="29"/>
        <v>31.03.2022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 t="str">
        <f t="shared" si="29"/>
        <v>31.03.2022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 t="str">
        <f t="shared" si="29"/>
        <v>31.03.2022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8121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 t="str">
        <f t="shared" si="29"/>
        <v>31.03.2022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 t="str">
        <f t="shared" si="29"/>
        <v>31.03.2022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 t="str">
        <f t="shared" si="29"/>
        <v>31.03.2022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 t="str">
        <f t="shared" si="29"/>
        <v>31.03.2022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8121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 t="str">
        <f t="shared" si="29"/>
        <v>31.03.2022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 t="str">
        <f t="shared" si="29"/>
        <v>31.03.2022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 t="str">
        <f t="shared" si="29"/>
        <v>31.03.2022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 t="str">
        <f t="shared" si="29"/>
        <v>31.03.2022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 t="str">
        <f t="shared" si="29"/>
        <v>31.03.2022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 t="str">
        <f t="shared" si="29"/>
        <v>31.03.2022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 t="str">
        <f t="shared" si="29"/>
        <v>31.03.2022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 t="str">
        <f t="shared" si="29"/>
        <v>31.03.2022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 t="str">
        <f t="shared" si="29"/>
        <v>31.03.2022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 t="str">
        <f t="shared" si="29"/>
        <v>31.03.2022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 t="str">
        <f t="shared" si="29"/>
        <v>31.03.2022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 t="str">
        <f t="shared" si="29"/>
        <v>31.03.2022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 t="str">
        <f t="shared" si="29"/>
        <v>31.03.2022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 t="str">
        <f t="shared" si="29"/>
        <v>31.03.2022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8121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 t="str">
        <f t="shared" si="29"/>
        <v>31.03.2022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 t="str">
        <f t="shared" si="29"/>
        <v>31.03.2022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 t="str">
        <f t="shared" si="29"/>
        <v>31.03.2022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8121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 t="str">
        <f t="shared" si="29"/>
        <v>31.03.2022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 t="str">
        <f t="shared" si="29"/>
        <v>31.03.2022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 t="str">
        <f t="shared" si="29"/>
        <v>31.03.2022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 t="str">
        <f t="shared" si="29"/>
        <v>31.03.2022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 t="str">
        <f t="shared" si="29"/>
        <v>31.03.2022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 t="str">
        <f t="shared" si="29"/>
        <v>31.03.2022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 t="str">
        <f t="shared" si="29"/>
        <v>31.03.2022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 t="str">
        <f t="shared" si="29"/>
        <v>31.03.2022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 t="str">
        <f t="shared" si="29"/>
        <v>31.03.2022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 t="str">
        <f t="shared" si="29"/>
        <v>31.03.2022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 t="str">
        <f t="shared" si="29"/>
        <v>31.03.2022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 t="str">
        <f t="shared" si="29"/>
        <v>31.03.2022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 t="str">
        <f t="shared" si="29"/>
        <v>31.03.2022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 t="str">
        <f t="shared" si="29"/>
        <v>31.03.2022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 t="str">
        <f t="shared" si="29"/>
        <v>31.03.2022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 t="str">
        <f t="shared" si="29"/>
        <v>31.03.2022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 t="str">
        <f t="shared" si="29"/>
        <v>31.03.2022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 t="str">
        <f t="shared" si="29"/>
        <v>31.03.2022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 t="str">
        <f t="shared" si="29"/>
        <v>31.03.2022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-34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 t="str">
        <f t="shared" si="29"/>
        <v>31.03.2022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 t="str">
        <f t="shared" si="29"/>
        <v>31.03.2022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 t="str">
        <f t="shared" si="29"/>
        <v>31.03.2022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-34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 t="str">
        <f t="shared" si="29"/>
        <v>31.03.2022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 t="str">
        <f t="shared" si="29"/>
        <v>31.03.2022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 t="str">
        <f t="shared" si="29"/>
        <v>31.03.2022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 t="str">
        <f t="shared" si="29"/>
        <v>31.03.2022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 t="str">
        <f t="shared" si="29"/>
        <v>31.03.2022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 t="str">
        <f t="shared" si="29"/>
        <v>31.03.2022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 t="str">
        <f t="shared" si="29"/>
        <v>31.03.2022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 t="str">
        <f t="shared" si="29"/>
        <v>31.03.2022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 t="str">
        <f t="shared" si="29"/>
        <v>31.03.2022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 t="str">
        <f t="shared" si="29"/>
        <v>31.03.2022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 t="str">
        <f t="shared" si="29"/>
        <v>31.03.2022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 t="str">
        <f t="shared" si="29"/>
        <v>31.03.2022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 t="str">
        <f t="shared" si="29"/>
        <v>31.03.2022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 t="str">
        <f t="shared" si="29"/>
        <v>31.03.2022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 t="str">
        <f t="shared" si="29"/>
        <v>31.03.2022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 t="str">
        <f t="shared" si="29"/>
        <v>31.03.2022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 t="str">
        <f aca="true" t="shared" si="32" ref="C410:C459">endDate</f>
        <v>31.03.2022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 t="str">
        <f t="shared" si="32"/>
        <v>31.03.2022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 t="str">
        <f t="shared" si="32"/>
        <v>31.03.2022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 t="str">
        <f t="shared" si="32"/>
        <v>31.03.2022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 t="str">
        <f t="shared" si="32"/>
        <v>31.03.2022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 t="str">
        <f t="shared" si="32"/>
        <v>31.03.2022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 t="str">
        <f t="shared" si="32"/>
        <v>31.03.2022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19115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 t="str">
        <f t="shared" si="32"/>
        <v>31.03.2022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 t="str">
        <f t="shared" si="32"/>
        <v>31.03.2022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 t="str">
        <f t="shared" si="32"/>
        <v>31.03.2022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 t="str">
        <f t="shared" si="32"/>
        <v>31.03.2022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19115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 t="str">
        <f t="shared" si="32"/>
        <v>31.03.2022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 t="str">
        <f t="shared" si="32"/>
        <v>31.03.2022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 t="str">
        <f t="shared" si="32"/>
        <v>31.03.2022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 t="str">
        <f t="shared" si="32"/>
        <v>31.03.2022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 t="str">
        <f t="shared" si="32"/>
        <v>31.03.2022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 t="str">
        <f t="shared" si="32"/>
        <v>31.03.2022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 t="str">
        <f t="shared" si="32"/>
        <v>31.03.2022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 t="str">
        <f t="shared" si="32"/>
        <v>31.03.2022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 t="str">
        <f t="shared" si="32"/>
        <v>31.03.2022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 t="str">
        <f t="shared" si="32"/>
        <v>31.03.2022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 t="str">
        <f t="shared" si="32"/>
        <v>31.03.2022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 t="str">
        <f t="shared" si="32"/>
        <v>31.03.2022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 t="str">
        <f t="shared" si="32"/>
        <v>31.03.2022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 t="str">
        <f t="shared" si="32"/>
        <v>31.03.2022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19081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 t="str">
        <f t="shared" si="32"/>
        <v>31.03.2022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 t="str">
        <f t="shared" si="32"/>
        <v>31.03.2022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 t="str">
        <f t="shared" si="32"/>
        <v>31.03.2022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19081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 t="str">
        <f t="shared" si="32"/>
        <v>31.03.2022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9342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 t="str">
        <f t="shared" si="32"/>
        <v>31.03.2022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 t="str">
        <f t="shared" si="32"/>
        <v>31.03.2022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 t="str">
        <f t="shared" si="32"/>
        <v>31.03.2022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 t="str">
        <f t="shared" si="32"/>
        <v>31.03.2022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9342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 t="str">
        <f t="shared" si="32"/>
        <v>31.03.2022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-290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 t="str">
        <f t="shared" si="32"/>
        <v>31.03.2022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 t="str">
        <f t="shared" si="32"/>
        <v>31.03.2022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 t="str">
        <f t="shared" si="32"/>
        <v>31.03.2022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 t="str">
        <f t="shared" si="32"/>
        <v>31.03.2022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 t="str">
        <f t="shared" si="32"/>
        <v>31.03.2022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 t="str">
        <f t="shared" si="32"/>
        <v>31.03.2022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 t="str">
        <f t="shared" si="32"/>
        <v>31.03.2022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 t="str">
        <f t="shared" si="32"/>
        <v>31.03.2022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 t="str">
        <f t="shared" si="32"/>
        <v>31.03.2022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 t="str">
        <f t="shared" si="32"/>
        <v>31.03.2022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 t="str">
        <f t="shared" si="32"/>
        <v>31.03.2022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 t="str">
        <f t="shared" si="32"/>
        <v>31.03.2022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 t="str">
        <f t="shared" si="32"/>
        <v>31.03.2022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9052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 t="str">
        <f t="shared" si="32"/>
        <v>31.03.2022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 t="str">
        <f t="shared" si="32"/>
        <v>31.03.2022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 t="str">
        <f t="shared" si="32"/>
        <v>31.03.2022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9052</v>
      </c>
    </row>
    <row r="460" spans="3:6" s="483" customFormat="1" ht="15.75">
      <c r="C460" s="548"/>
      <c r="F460" s="487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 t="str">
        <f aca="true" t="shared" si="35" ref="C461:C524">endDate</f>
        <v>31.03.2022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 t="str">
        <f t="shared" si="35"/>
        <v>31.03.2022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 t="str">
        <f t="shared" si="35"/>
        <v>31.03.2022</v>
      </c>
      <c r="D463" s="99" t="s">
        <v>529</v>
      </c>
      <c r="E463" s="482">
        <v>1</v>
      </c>
      <c r="F463" s="99" t="s">
        <v>528</v>
      </c>
      <c r="H463" s="99">
        <f>'Справка 6'!D13</f>
        <v>1387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 t="str">
        <f t="shared" si="35"/>
        <v>31.03.2022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 t="str">
        <f t="shared" si="35"/>
        <v>31.03.2022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 t="str">
        <f t="shared" si="35"/>
        <v>31.03.2022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 t="str">
        <f t="shared" si="35"/>
        <v>31.03.2022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 t="str">
        <f t="shared" si="35"/>
        <v>31.03.2022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 t="str">
        <f t="shared" si="35"/>
        <v>31.03.2022</v>
      </c>
      <c r="D469" s="99" t="s">
        <v>545</v>
      </c>
      <c r="E469" s="482">
        <v>1</v>
      </c>
      <c r="F469" s="99" t="s">
        <v>804</v>
      </c>
      <c r="H469" s="99">
        <f>'Справка 6'!D19</f>
        <v>1387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 t="str">
        <f t="shared" si="35"/>
        <v>31.03.2022</v>
      </c>
      <c r="D470" s="99" t="s">
        <v>547</v>
      </c>
      <c r="E470" s="482">
        <v>1</v>
      </c>
      <c r="F470" s="99" t="s">
        <v>546</v>
      </c>
      <c r="H470" s="99">
        <f>'Справка 6'!D20</f>
        <v>68902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 t="str">
        <f t="shared" si="35"/>
        <v>31.03.2022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 t="str">
        <f t="shared" si="35"/>
        <v>31.03.2022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 t="str">
        <f t="shared" si="35"/>
        <v>31.03.2022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 t="str">
        <f t="shared" si="35"/>
        <v>31.03.2022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 t="str">
        <f t="shared" si="35"/>
        <v>31.03.2022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 t="str">
        <f t="shared" si="35"/>
        <v>31.03.2022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 t="str">
        <f t="shared" si="35"/>
        <v>31.03.2022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 t="str">
        <f t="shared" si="35"/>
        <v>31.03.2022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 t="str">
        <f t="shared" si="35"/>
        <v>31.03.2022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 t="str">
        <f t="shared" si="35"/>
        <v>31.03.2022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 t="str">
        <f t="shared" si="35"/>
        <v>31.03.2022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 t="str">
        <f t="shared" si="35"/>
        <v>31.03.2022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 t="str">
        <f t="shared" si="35"/>
        <v>31.03.2022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 t="str">
        <f t="shared" si="35"/>
        <v>31.03.2022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 t="str">
        <f t="shared" si="35"/>
        <v>31.03.2022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 t="str">
        <f t="shared" si="35"/>
        <v>31.03.2022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 t="str">
        <f t="shared" si="35"/>
        <v>31.03.2022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 t="str">
        <f t="shared" si="35"/>
        <v>31.03.2022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 t="str">
        <f t="shared" si="35"/>
        <v>31.03.2022</v>
      </c>
      <c r="D489" s="99" t="s">
        <v>581</v>
      </c>
      <c r="E489" s="482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 t="str">
        <f t="shared" si="35"/>
        <v>31.03.2022</v>
      </c>
      <c r="D490" s="99" t="s">
        <v>583</v>
      </c>
      <c r="E490" s="482">
        <v>1</v>
      </c>
      <c r="F490" s="99" t="s">
        <v>582</v>
      </c>
      <c r="H490" s="99">
        <f>'Справка 6'!D42</f>
        <v>71015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 t="str">
        <f t="shared" si="35"/>
        <v>31.03.2022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 t="str">
        <f t="shared" si="35"/>
        <v>31.03.2022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 t="str">
        <f t="shared" si="35"/>
        <v>31.03.2022</v>
      </c>
      <c r="D493" s="99" t="s">
        <v>529</v>
      </c>
      <c r="E493" s="482">
        <v>2</v>
      </c>
      <c r="F493" s="99" t="s">
        <v>528</v>
      </c>
      <c r="H493" s="99">
        <f>'Справка 6'!E13</f>
        <v>24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 t="str">
        <f t="shared" si="35"/>
        <v>31.03.2022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 t="str">
        <f t="shared" si="35"/>
        <v>31.03.2022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 t="str">
        <f t="shared" si="35"/>
        <v>31.03.2022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 t="str">
        <f t="shared" si="35"/>
        <v>31.03.2022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 t="str">
        <f t="shared" si="35"/>
        <v>31.03.2022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 t="str">
        <f t="shared" si="35"/>
        <v>31.03.2022</v>
      </c>
      <c r="D499" s="99" t="s">
        <v>545</v>
      </c>
      <c r="E499" s="482">
        <v>2</v>
      </c>
      <c r="F499" s="99" t="s">
        <v>804</v>
      </c>
      <c r="H499" s="99">
        <f>'Справка 6'!E19</f>
        <v>24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 t="str">
        <f t="shared" si="35"/>
        <v>31.03.2022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 t="str">
        <f t="shared" si="35"/>
        <v>31.03.2022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 t="str">
        <f t="shared" si="35"/>
        <v>31.03.2022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 t="str">
        <f t="shared" si="35"/>
        <v>31.03.2022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 t="str">
        <f t="shared" si="35"/>
        <v>31.03.2022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 t="str">
        <f t="shared" si="35"/>
        <v>31.03.2022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 t="str">
        <f t="shared" si="35"/>
        <v>31.03.2022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 t="str">
        <f t="shared" si="35"/>
        <v>31.03.2022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 t="str">
        <f t="shared" si="35"/>
        <v>31.03.2022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 t="str">
        <f t="shared" si="35"/>
        <v>31.03.2022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 t="str">
        <f t="shared" si="35"/>
        <v>31.03.2022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 t="str">
        <f t="shared" si="35"/>
        <v>31.03.2022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 t="str">
        <f t="shared" si="35"/>
        <v>31.03.2022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 t="str">
        <f t="shared" si="35"/>
        <v>31.03.2022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 t="str">
        <f t="shared" si="35"/>
        <v>31.03.2022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 t="str">
        <f t="shared" si="35"/>
        <v>31.03.2022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 t="str">
        <f t="shared" si="35"/>
        <v>31.03.2022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 t="str">
        <f t="shared" si="35"/>
        <v>31.03.2022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 t="str">
        <f t="shared" si="35"/>
        <v>31.03.2022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 t="str">
        <f t="shared" si="35"/>
        <v>31.03.2022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 t="str">
        <f t="shared" si="35"/>
        <v>31.03.2022</v>
      </c>
      <c r="D520" s="99" t="s">
        <v>583</v>
      </c>
      <c r="E520" s="482">
        <v>2</v>
      </c>
      <c r="F520" s="99" t="s">
        <v>582</v>
      </c>
      <c r="H520" s="99">
        <f>'Справка 6'!E42</f>
        <v>24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 t="str">
        <f t="shared" si="35"/>
        <v>31.03.2022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 t="str">
        <f t="shared" si="35"/>
        <v>31.03.2022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 t="str">
        <f t="shared" si="35"/>
        <v>31.03.2022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 t="str">
        <f t="shared" si="35"/>
        <v>31.03.2022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 t="str">
        <f aca="true" t="shared" si="38" ref="C525:C588">endDate</f>
        <v>31.03.2022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 t="str">
        <f t="shared" si="38"/>
        <v>31.03.2022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 t="str">
        <f t="shared" si="38"/>
        <v>31.03.2022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 t="str">
        <f t="shared" si="38"/>
        <v>31.03.2022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 t="str">
        <f t="shared" si="38"/>
        <v>31.03.2022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 t="str">
        <f t="shared" si="38"/>
        <v>31.03.2022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 t="str">
        <f t="shared" si="38"/>
        <v>31.03.2022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 t="str">
        <f t="shared" si="38"/>
        <v>31.03.2022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 t="str">
        <f t="shared" si="38"/>
        <v>31.03.2022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 t="str">
        <f t="shared" si="38"/>
        <v>31.03.2022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 t="str">
        <f t="shared" si="38"/>
        <v>31.03.2022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 t="str">
        <f t="shared" si="38"/>
        <v>31.03.2022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 t="str">
        <f t="shared" si="38"/>
        <v>31.03.2022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 t="str">
        <f t="shared" si="38"/>
        <v>31.03.2022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 t="str">
        <f t="shared" si="38"/>
        <v>31.03.2022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 t="str">
        <f t="shared" si="38"/>
        <v>31.03.2022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 t="str">
        <f t="shared" si="38"/>
        <v>31.03.2022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 t="str">
        <f t="shared" si="38"/>
        <v>31.03.2022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 t="str">
        <f t="shared" si="38"/>
        <v>31.03.2022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 t="str">
        <f t="shared" si="38"/>
        <v>31.03.2022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 t="str">
        <f t="shared" si="38"/>
        <v>31.03.2022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 t="str">
        <f t="shared" si="38"/>
        <v>31.03.2022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 t="str">
        <f t="shared" si="38"/>
        <v>31.03.2022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 t="str">
        <f t="shared" si="38"/>
        <v>31.03.2022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 t="str">
        <f t="shared" si="38"/>
        <v>31.03.2022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 t="str">
        <f t="shared" si="38"/>
        <v>31.03.2022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 t="str">
        <f t="shared" si="38"/>
        <v>31.03.2022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 t="str">
        <f t="shared" si="38"/>
        <v>31.03.2022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 t="str">
        <f t="shared" si="38"/>
        <v>31.03.2022</v>
      </c>
      <c r="D553" s="99" t="s">
        <v>529</v>
      </c>
      <c r="E553" s="482">
        <v>4</v>
      </c>
      <c r="F553" s="99" t="s">
        <v>528</v>
      </c>
      <c r="H553" s="99">
        <f>'Справка 6'!G13</f>
        <v>1411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 t="str">
        <f t="shared" si="38"/>
        <v>31.03.2022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 t="str">
        <f t="shared" si="38"/>
        <v>31.03.2022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 t="str">
        <f t="shared" si="38"/>
        <v>31.03.2022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 t="str">
        <f t="shared" si="38"/>
        <v>31.03.2022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 t="str">
        <f t="shared" si="38"/>
        <v>31.03.2022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 t="str">
        <f t="shared" si="38"/>
        <v>31.03.2022</v>
      </c>
      <c r="D559" s="99" t="s">
        <v>545</v>
      </c>
      <c r="E559" s="482">
        <v>4</v>
      </c>
      <c r="F559" s="99" t="s">
        <v>804</v>
      </c>
      <c r="H559" s="99">
        <f>'Справка 6'!G19</f>
        <v>1411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 t="str">
        <f t="shared" si="38"/>
        <v>31.03.2022</v>
      </c>
      <c r="D560" s="99" t="s">
        <v>547</v>
      </c>
      <c r="E560" s="482">
        <v>4</v>
      </c>
      <c r="F560" s="99" t="s">
        <v>546</v>
      </c>
      <c r="H560" s="99">
        <f>'Справка 6'!G20</f>
        <v>68902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 t="str">
        <f t="shared" si="38"/>
        <v>31.03.2022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 t="str">
        <f t="shared" si="38"/>
        <v>31.03.2022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 t="str">
        <f t="shared" si="38"/>
        <v>31.03.2022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 t="str">
        <f t="shared" si="38"/>
        <v>31.03.2022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 t="str">
        <f t="shared" si="38"/>
        <v>31.03.2022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 t="str">
        <f t="shared" si="38"/>
        <v>31.03.2022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 t="str">
        <f t="shared" si="38"/>
        <v>31.03.2022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 t="str">
        <f t="shared" si="38"/>
        <v>31.03.2022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 t="str">
        <f t="shared" si="38"/>
        <v>31.03.2022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 t="str">
        <f t="shared" si="38"/>
        <v>31.03.2022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 t="str">
        <f t="shared" si="38"/>
        <v>31.03.2022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 t="str">
        <f t="shared" si="38"/>
        <v>31.03.2022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 t="str">
        <f t="shared" si="38"/>
        <v>31.03.2022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 t="str">
        <f t="shared" si="38"/>
        <v>31.03.2022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 t="str">
        <f t="shared" si="38"/>
        <v>31.03.2022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 t="str">
        <f t="shared" si="38"/>
        <v>31.03.2022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 t="str">
        <f t="shared" si="38"/>
        <v>31.03.2022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 t="str">
        <f t="shared" si="38"/>
        <v>31.03.2022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 t="str">
        <f t="shared" si="38"/>
        <v>31.03.2022</v>
      </c>
      <c r="D579" s="99" t="s">
        <v>581</v>
      </c>
      <c r="E579" s="482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 t="str">
        <f t="shared" si="38"/>
        <v>31.03.2022</v>
      </c>
      <c r="D580" s="99" t="s">
        <v>583</v>
      </c>
      <c r="E580" s="482">
        <v>4</v>
      </c>
      <c r="F580" s="99" t="s">
        <v>582</v>
      </c>
      <c r="H580" s="99">
        <f>'Справка 6'!G42</f>
        <v>71039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 t="str">
        <f t="shared" si="38"/>
        <v>31.03.2022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 t="str">
        <f t="shared" si="38"/>
        <v>31.03.2022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 t="str">
        <f t="shared" si="38"/>
        <v>31.03.2022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 t="str">
        <f t="shared" si="38"/>
        <v>31.03.2022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 t="str">
        <f t="shared" si="38"/>
        <v>31.03.2022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 t="str">
        <f t="shared" si="38"/>
        <v>31.03.2022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 t="str">
        <f t="shared" si="38"/>
        <v>31.03.2022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 t="str">
        <f t="shared" si="38"/>
        <v>31.03.2022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 t="str">
        <f aca="true" t="shared" si="41" ref="C589:C652">endDate</f>
        <v>31.03.2022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 t="str">
        <f t="shared" si="41"/>
        <v>31.03.2022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 t="str">
        <f t="shared" si="41"/>
        <v>31.03.2022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 t="str">
        <f t="shared" si="41"/>
        <v>31.03.2022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 t="str">
        <f t="shared" si="41"/>
        <v>31.03.2022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 t="str">
        <f t="shared" si="41"/>
        <v>31.03.2022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 t="str">
        <f t="shared" si="41"/>
        <v>31.03.2022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 t="str">
        <f t="shared" si="41"/>
        <v>31.03.2022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 t="str">
        <f t="shared" si="41"/>
        <v>31.03.2022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 t="str">
        <f t="shared" si="41"/>
        <v>31.03.2022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 t="str">
        <f t="shared" si="41"/>
        <v>31.03.2022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 t="str">
        <f t="shared" si="41"/>
        <v>31.03.2022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 t="str">
        <f t="shared" si="41"/>
        <v>31.03.2022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 t="str">
        <f t="shared" si="41"/>
        <v>31.03.2022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 t="str">
        <f t="shared" si="41"/>
        <v>31.03.2022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 t="str">
        <f t="shared" si="41"/>
        <v>31.03.2022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 t="str">
        <f t="shared" si="41"/>
        <v>31.03.2022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 t="str">
        <f t="shared" si="41"/>
        <v>31.03.2022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 t="str">
        <f t="shared" si="41"/>
        <v>31.03.2022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 t="str">
        <f t="shared" si="41"/>
        <v>31.03.2022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 t="str">
        <f t="shared" si="41"/>
        <v>31.03.2022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 t="str">
        <f t="shared" si="41"/>
        <v>31.03.2022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 t="str">
        <f t="shared" si="41"/>
        <v>31.03.2022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 t="str">
        <f t="shared" si="41"/>
        <v>31.03.2022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 t="str">
        <f t="shared" si="41"/>
        <v>31.03.2022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 t="str">
        <f t="shared" si="41"/>
        <v>31.03.2022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 t="str">
        <f t="shared" si="41"/>
        <v>31.03.2022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 t="str">
        <f t="shared" si="41"/>
        <v>31.03.2022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 t="str">
        <f t="shared" si="41"/>
        <v>31.03.2022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 t="str">
        <f t="shared" si="41"/>
        <v>31.03.2022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 t="str">
        <f t="shared" si="41"/>
        <v>31.03.2022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 t="str">
        <f t="shared" si="41"/>
        <v>31.03.2022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 t="str">
        <f t="shared" si="41"/>
        <v>31.03.2022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 t="str">
        <f t="shared" si="41"/>
        <v>31.03.2022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 t="str">
        <f t="shared" si="41"/>
        <v>31.03.2022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 t="str">
        <f t="shared" si="41"/>
        <v>31.03.2022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 t="str">
        <f t="shared" si="41"/>
        <v>31.03.2022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 t="str">
        <f t="shared" si="41"/>
        <v>31.03.2022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 t="str">
        <f t="shared" si="41"/>
        <v>31.03.2022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 t="str">
        <f t="shared" si="41"/>
        <v>31.03.2022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 t="str">
        <f t="shared" si="41"/>
        <v>31.03.2022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 t="str">
        <f t="shared" si="41"/>
        <v>31.03.2022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 t="str">
        <f t="shared" si="41"/>
        <v>31.03.2022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 t="str">
        <f t="shared" si="41"/>
        <v>31.03.2022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 t="str">
        <f t="shared" si="41"/>
        <v>31.03.2022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 t="str">
        <f t="shared" si="41"/>
        <v>31.03.2022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 t="str">
        <f t="shared" si="41"/>
        <v>31.03.2022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 t="str">
        <f t="shared" si="41"/>
        <v>31.03.2022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 t="str">
        <f t="shared" si="41"/>
        <v>31.03.2022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 t="str">
        <f t="shared" si="41"/>
        <v>31.03.2022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 t="str">
        <f t="shared" si="41"/>
        <v>31.03.2022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 t="str">
        <f t="shared" si="41"/>
        <v>31.03.2022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 t="str">
        <f t="shared" si="41"/>
        <v>31.03.2022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 t="str">
        <f t="shared" si="41"/>
        <v>31.03.2022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 t="str">
        <f t="shared" si="41"/>
        <v>31.03.2022</v>
      </c>
      <c r="D643" s="99" t="s">
        <v>529</v>
      </c>
      <c r="E643" s="482">
        <v>7</v>
      </c>
      <c r="F643" s="99" t="s">
        <v>528</v>
      </c>
      <c r="H643" s="99">
        <f>'Справка 6'!J13</f>
        <v>1411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 t="str">
        <f t="shared" si="41"/>
        <v>31.03.2022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 t="str">
        <f t="shared" si="41"/>
        <v>31.03.2022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 t="str">
        <f t="shared" si="41"/>
        <v>31.03.2022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 t="str">
        <f t="shared" si="41"/>
        <v>31.03.2022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 t="str">
        <f t="shared" si="41"/>
        <v>31.03.2022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 t="str">
        <f t="shared" si="41"/>
        <v>31.03.2022</v>
      </c>
      <c r="D649" s="99" t="s">
        <v>545</v>
      </c>
      <c r="E649" s="482">
        <v>7</v>
      </c>
      <c r="F649" s="99" t="s">
        <v>804</v>
      </c>
      <c r="H649" s="99">
        <f>'Справка 6'!J19</f>
        <v>1411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 t="str">
        <f t="shared" si="41"/>
        <v>31.03.2022</v>
      </c>
      <c r="D650" s="99" t="s">
        <v>547</v>
      </c>
      <c r="E650" s="482">
        <v>7</v>
      </c>
      <c r="F650" s="99" t="s">
        <v>546</v>
      </c>
      <c r="H650" s="99">
        <f>'Справка 6'!J20</f>
        <v>68902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 t="str">
        <f t="shared" si="41"/>
        <v>31.03.2022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 t="str">
        <f t="shared" si="41"/>
        <v>31.03.2022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 t="str">
        <f aca="true" t="shared" si="44" ref="C653:C716">endDate</f>
        <v>31.03.2022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 t="str">
        <f t="shared" si="44"/>
        <v>31.03.2022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 t="str">
        <f t="shared" si="44"/>
        <v>31.03.2022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 t="str">
        <f t="shared" si="44"/>
        <v>31.03.2022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 t="str">
        <f t="shared" si="44"/>
        <v>31.03.2022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 t="str">
        <f t="shared" si="44"/>
        <v>31.03.2022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 t="str">
        <f t="shared" si="44"/>
        <v>31.03.2022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 t="str">
        <f t="shared" si="44"/>
        <v>31.03.2022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 t="str">
        <f t="shared" si="44"/>
        <v>31.03.2022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 t="str">
        <f t="shared" si="44"/>
        <v>31.03.2022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 t="str">
        <f t="shared" si="44"/>
        <v>31.03.2022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 t="str">
        <f t="shared" si="44"/>
        <v>31.03.2022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 t="str">
        <f t="shared" si="44"/>
        <v>31.03.2022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 t="str">
        <f t="shared" si="44"/>
        <v>31.03.2022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 t="str">
        <f t="shared" si="44"/>
        <v>31.03.2022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 t="str">
        <f t="shared" si="44"/>
        <v>31.03.2022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 t="str">
        <f t="shared" si="44"/>
        <v>31.03.2022</v>
      </c>
      <c r="D669" s="99" t="s">
        <v>581</v>
      </c>
      <c r="E669" s="482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 t="str">
        <f t="shared" si="44"/>
        <v>31.03.2022</v>
      </c>
      <c r="D670" s="99" t="s">
        <v>583</v>
      </c>
      <c r="E670" s="482">
        <v>7</v>
      </c>
      <c r="F670" s="99" t="s">
        <v>582</v>
      </c>
      <c r="H670" s="99">
        <f>'Справка 6'!J42</f>
        <v>71039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 t="str">
        <f t="shared" si="44"/>
        <v>31.03.2022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 t="str">
        <f t="shared" si="44"/>
        <v>31.03.2022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 t="str">
        <f t="shared" si="44"/>
        <v>31.03.2022</v>
      </c>
      <c r="D673" s="99" t="s">
        <v>529</v>
      </c>
      <c r="E673" s="482">
        <v>8</v>
      </c>
      <c r="F673" s="99" t="s">
        <v>528</v>
      </c>
      <c r="H673" s="99">
        <f>'Справка 6'!K13</f>
        <v>58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 t="str">
        <f t="shared" si="44"/>
        <v>31.03.2022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 t="str">
        <f t="shared" si="44"/>
        <v>31.03.2022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 t="str">
        <f t="shared" si="44"/>
        <v>31.03.2022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 t="str">
        <f t="shared" si="44"/>
        <v>31.03.2022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 t="str">
        <f t="shared" si="44"/>
        <v>31.03.2022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 t="str">
        <f t="shared" si="44"/>
        <v>31.03.2022</v>
      </c>
      <c r="D679" s="99" t="s">
        <v>545</v>
      </c>
      <c r="E679" s="482">
        <v>8</v>
      </c>
      <c r="F679" s="99" t="s">
        <v>804</v>
      </c>
      <c r="H679" s="99">
        <f>'Справка 6'!K19</f>
        <v>58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 t="str">
        <f t="shared" si="44"/>
        <v>31.03.2022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 t="str">
        <f t="shared" si="44"/>
        <v>31.03.2022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 t="str">
        <f t="shared" si="44"/>
        <v>31.03.2022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 t="str">
        <f t="shared" si="44"/>
        <v>31.03.2022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 t="str">
        <f t="shared" si="44"/>
        <v>31.03.2022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 t="str">
        <f t="shared" si="44"/>
        <v>31.03.2022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 t="str">
        <f t="shared" si="44"/>
        <v>31.03.2022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 t="str">
        <f t="shared" si="44"/>
        <v>31.03.2022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 t="str">
        <f t="shared" si="44"/>
        <v>31.03.2022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 t="str">
        <f t="shared" si="44"/>
        <v>31.03.2022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 t="str">
        <f t="shared" si="44"/>
        <v>31.03.2022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 t="str">
        <f t="shared" si="44"/>
        <v>31.03.2022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 t="str">
        <f t="shared" si="44"/>
        <v>31.03.2022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 t="str">
        <f t="shared" si="44"/>
        <v>31.03.2022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 t="str">
        <f t="shared" si="44"/>
        <v>31.03.2022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 t="str">
        <f t="shared" si="44"/>
        <v>31.03.2022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 t="str">
        <f t="shared" si="44"/>
        <v>31.03.2022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 t="str">
        <f t="shared" si="44"/>
        <v>31.03.2022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 t="str">
        <f t="shared" si="44"/>
        <v>31.03.2022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 t="str">
        <f t="shared" si="44"/>
        <v>31.03.2022</v>
      </c>
      <c r="D699" s="99" t="s">
        <v>581</v>
      </c>
      <c r="E699" s="482">
        <v>8</v>
      </c>
      <c r="F699" s="99" t="s">
        <v>580</v>
      </c>
      <c r="H699" s="99">
        <f>'Справка 6'!K41</f>
        <v>287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 t="str">
        <f t="shared" si="44"/>
        <v>31.03.2022</v>
      </c>
      <c r="D700" s="99" t="s">
        <v>583</v>
      </c>
      <c r="E700" s="482">
        <v>8</v>
      </c>
      <c r="F700" s="99" t="s">
        <v>582</v>
      </c>
      <c r="H700" s="99">
        <f>'Справка 6'!K42</f>
        <v>345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 t="str">
        <f t="shared" si="44"/>
        <v>31.03.2022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 t="str">
        <f t="shared" si="44"/>
        <v>31.03.2022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 t="str">
        <f t="shared" si="44"/>
        <v>31.03.2022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 t="str">
        <f t="shared" si="44"/>
        <v>31.03.2022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 t="str">
        <f t="shared" si="44"/>
        <v>31.03.2022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 t="str">
        <f t="shared" si="44"/>
        <v>31.03.2022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 t="str">
        <f t="shared" si="44"/>
        <v>31.03.2022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 t="str">
        <f t="shared" si="44"/>
        <v>31.03.2022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 t="str">
        <f t="shared" si="44"/>
        <v>31.03.2022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 t="str">
        <f t="shared" si="44"/>
        <v>31.03.2022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 t="str">
        <f t="shared" si="44"/>
        <v>31.03.2022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 t="str">
        <f t="shared" si="44"/>
        <v>31.03.2022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 t="str">
        <f t="shared" si="44"/>
        <v>31.03.2022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 t="str">
        <f t="shared" si="44"/>
        <v>31.03.2022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 t="str">
        <f t="shared" si="44"/>
        <v>31.03.2022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 t="str">
        <f t="shared" si="44"/>
        <v>31.03.2022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 t="str">
        <f aca="true" t="shared" si="47" ref="C717:C780">endDate</f>
        <v>31.03.2022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 t="str">
        <f t="shared" si="47"/>
        <v>31.03.2022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 t="str">
        <f t="shared" si="47"/>
        <v>31.03.2022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 t="str">
        <f t="shared" si="47"/>
        <v>31.03.2022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 t="str">
        <f t="shared" si="47"/>
        <v>31.03.2022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 t="str">
        <f t="shared" si="47"/>
        <v>31.03.2022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 t="str">
        <f t="shared" si="47"/>
        <v>31.03.2022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 t="str">
        <f t="shared" si="47"/>
        <v>31.03.2022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 t="str">
        <f t="shared" si="47"/>
        <v>31.03.2022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 t="str">
        <f t="shared" si="47"/>
        <v>31.03.2022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 t="str">
        <f t="shared" si="47"/>
        <v>31.03.2022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 t="str">
        <f t="shared" si="47"/>
        <v>31.03.2022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 t="str">
        <f t="shared" si="47"/>
        <v>31.03.2022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 t="str">
        <f t="shared" si="47"/>
        <v>31.03.2022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 t="str">
        <f t="shared" si="47"/>
        <v>31.03.2022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 t="str">
        <f t="shared" si="47"/>
        <v>31.03.2022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 t="str">
        <f t="shared" si="47"/>
        <v>31.03.2022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 t="str">
        <f t="shared" si="47"/>
        <v>31.03.2022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 t="str">
        <f t="shared" si="47"/>
        <v>31.03.2022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 t="str">
        <f t="shared" si="47"/>
        <v>31.03.2022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 t="str">
        <f t="shared" si="47"/>
        <v>31.03.2022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 t="str">
        <f t="shared" si="47"/>
        <v>31.03.2022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 t="str">
        <f t="shared" si="47"/>
        <v>31.03.2022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 t="str">
        <f t="shared" si="47"/>
        <v>31.03.2022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 t="str">
        <f t="shared" si="47"/>
        <v>31.03.2022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 t="str">
        <f t="shared" si="47"/>
        <v>31.03.2022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 t="str">
        <f t="shared" si="47"/>
        <v>31.03.2022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 t="str">
        <f t="shared" si="47"/>
        <v>31.03.2022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 t="str">
        <f t="shared" si="47"/>
        <v>31.03.2022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 t="str">
        <f t="shared" si="47"/>
        <v>31.03.2022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 t="str">
        <f t="shared" si="47"/>
        <v>31.03.2022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 t="str">
        <f t="shared" si="47"/>
        <v>31.03.2022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 t="str">
        <f t="shared" si="47"/>
        <v>31.03.2022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 t="str">
        <f t="shared" si="47"/>
        <v>31.03.2022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 t="str">
        <f t="shared" si="47"/>
        <v>31.03.2022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 t="str">
        <f t="shared" si="47"/>
        <v>31.03.2022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 t="str">
        <f t="shared" si="47"/>
        <v>31.03.2022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 t="str">
        <f t="shared" si="47"/>
        <v>31.03.2022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 t="str">
        <f t="shared" si="47"/>
        <v>31.03.2022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 t="str">
        <f t="shared" si="47"/>
        <v>31.03.2022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 t="str">
        <f t="shared" si="47"/>
        <v>31.03.2022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 t="str">
        <f t="shared" si="47"/>
        <v>31.03.2022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 t="str">
        <f t="shared" si="47"/>
        <v>31.03.2022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 t="str">
        <f t="shared" si="47"/>
        <v>31.03.2022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 t="str">
        <f t="shared" si="47"/>
        <v>31.03.2022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 t="str">
        <f t="shared" si="47"/>
        <v>31.03.2022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 t="str">
        <f t="shared" si="47"/>
        <v>31.03.2022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 t="str">
        <f t="shared" si="47"/>
        <v>31.03.2022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 t="str">
        <f t="shared" si="47"/>
        <v>31.03.2022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 t="str">
        <f t="shared" si="47"/>
        <v>31.03.2022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 t="str">
        <f t="shared" si="47"/>
        <v>31.03.2022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 t="str">
        <f t="shared" si="47"/>
        <v>31.03.2022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 t="str">
        <f t="shared" si="47"/>
        <v>31.03.2022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 t="str">
        <f t="shared" si="47"/>
        <v>31.03.2022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 t="str">
        <f t="shared" si="47"/>
        <v>31.03.2022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 t="str">
        <f t="shared" si="47"/>
        <v>31.03.2022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 t="str">
        <f t="shared" si="47"/>
        <v>31.03.2022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 t="str">
        <f t="shared" si="47"/>
        <v>31.03.2022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 t="str">
        <f t="shared" si="47"/>
        <v>31.03.2022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 t="str">
        <f t="shared" si="47"/>
        <v>31.03.2022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 t="str">
        <f t="shared" si="47"/>
        <v>31.03.2022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 t="str">
        <f t="shared" si="47"/>
        <v>31.03.2022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 t="str">
        <f t="shared" si="47"/>
        <v>31.03.2022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 t="str">
        <f t="shared" si="47"/>
        <v>31.03.2022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 t="str">
        <f aca="true" t="shared" si="50" ref="C781:C844">endDate</f>
        <v>31.03.2022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 t="str">
        <f t="shared" si="50"/>
        <v>31.03.2022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 t="str">
        <f t="shared" si="50"/>
        <v>31.03.2022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 t="str">
        <f t="shared" si="50"/>
        <v>31.03.2022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 t="str">
        <f t="shared" si="50"/>
        <v>31.03.2022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 t="str">
        <f t="shared" si="50"/>
        <v>31.03.2022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 t="str">
        <f t="shared" si="50"/>
        <v>31.03.2022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 t="str">
        <f t="shared" si="50"/>
        <v>31.03.2022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 t="str">
        <f t="shared" si="50"/>
        <v>31.03.2022</v>
      </c>
      <c r="D789" s="99" t="s">
        <v>581</v>
      </c>
      <c r="E789" s="482">
        <v>11</v>
      </c>
      <c r="F789" s="99" t="s">
        <v>580</v>
      </c>
      <c r="H789" s="99">
        <f>'Справка 6'!N41</f>
        <v>287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 t="str">
        <f t="shared" si="50"/>
        <v>31.03.2022</v>
      </c>
      <c r="D790" s="99" t="s">
        <v>583</v>
      </c>
      <c r="E790" s="482">
        <v>11</v>
      </c>
      <c r="F790" s="99" t="s">
        <v>582</v>
      </c>
      <c r="H790" s="99">
        <f>'Справка 6'!N42</f>
        <v>345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 t="str">
        <f t="shared" si="50"/>
        <v>31.03.2022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 t="str">
        <f t="shared" si="50"/>
        <v>31.03.2022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 t="str">
        <f t="shared" si="50"/>
        <v>31.03.2022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 t="str">
        <f t="shared" si="50"/>
        <v>31.03.2022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 t="str">
        <f t="shared" si="50"/>
        <v>31.03.2022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 t="str">
        <f t="shared" si="50"/>
        <v>31.03.2022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 t="str">
        <f t="shared" si="50"/>
        <v>31.03.2022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 t="str">
        <f t="shared" si="50"/>
        <v>31.03.2022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 t="str">
        <f t="shared" si="50"/>
        <v>31.03.2022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 t="str">
        <f t="shared" si="50"/>
        <v>31.03.2022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 t="str">
        <f t="shared" si="50"/>
        <v>31.03.2022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 t="str">
        <f t="shared" si="50"/>
        <v>31.03.2022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 t="str">
        <f t="shared" si="50"/>
        <v>31.03.2022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 t="str">
        <f t="shared" si="50"/>
        <v>31.03.2022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 t="str">
        <f t="shared" si="50"/>
        <v>31.03.2022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 t="str">
        <f t="shared" si="50"/>
        <v>31.03.2022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 t="str">
        <f t="shared" si="50"/>
        <v>31.03.2022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 t="str">
        <f t="shared" si="50"/>
        <v>31.03.2022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 t="str">
        <f t="shared" si="50"/>
        <v>31.03.2022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 t="str">
        <f t="shared" si="50"/>
        <v>31.03.2022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 t="str">
        <f t="shared" si="50"/>
        <v>31.03.2022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 t="str">
        <f t="shared" si="50"/>
        <v>31.03.2022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 t="str">
        <f t="shared" si="50"/>
        <v>31.03.2022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 t="str">
        <f t="shared" si="50"/>
        <v>31.03.2022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 t="str">
        <f t="shared" si="50"/>
        <v>31.03.2022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 t="str">
        <f t="shared" si="50"/>
        <v>31.03.2022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 t="str">
        <f t="shared" si="50"/>
        <v>31.03.2022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 t="str">
        <f t="shared" si="50"/>
        <v>31.03.2022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 t="str">
        <f t="shared" si="50"/>
        <v>31.03.2022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 t="str">
        <f t="shared" si="50"/>
        <v>31.03.2022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 t="str">
        <f t="shared" si="50"/>
        <v>31.03.2022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 t="str">
        <f t="shared" si="50"/>
        <v>31.03.2022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 t="str">
        <f t="shared" si="50"/>
        <v>31.03.2022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 t="str">
        <f t="shared" si="50"/>
        <v>31.03.2022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 t="str">
        <f t="shared" si="50"/>
        <v>31.03.2022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 t="str">
        <f t="shared" si="50"/>
        <v>31.03.2022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 t="str">
        <f t="shared" si="50"/>
        <v>31.03.2022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 t="str">
        <f t="shared" si="50"/>
        <v>31.03.2022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 t="str">
        <f t="shared" si="50"/>
        <v>31.03.2022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 t="str">
        <f t="shared" si="50"/>
        <v>31.03.2022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 t="str">
        <f t="shared" si="50"/>
        <v>31.03.2022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 t="str">
        <f t="shared" si="50"/>
        <v>31.03.2022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 t="str">
        <f t="shared" si="50"/>
        <v>31.03.2022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 t="str">
        <f t="shared" si="50"/>
        <v>31.03.2022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 t="str">
        <f t="shared" si="50"/>
        <v>31.03.2022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 t="str">
        <f t="shared" si="50"/>
        <v>31.03.2022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 t="str">
        <f t="shared" si="50"/>
        <v>31.03.2022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 t="str">
        <f t="shared" si="50"/>
        <v>31.03.2022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 t="str">
        <f t="shared" si="50"/>
        <v>31.03.2022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 t="str">
        <f t="shared" si="50"/>
        <v>31.03.2022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 t="str">
        <f t="shared" si="50"/>
        <v>31.03.2022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 t="str">
        <f t="shared" si="50"/>
        <v>31.03.2022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 t="str">
        <f t="shared" si="50"/>
        <v>31.03.2022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 t="str">
        <f t="shared" si="50"/>
        <v>31.03.2022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 t="str">
        <f aca="true" t="shared" si="53" ref="C845:C910">endDate</f>
        <v>31.03.2022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 t="str">
        <f t="shared" si="53"/>
        <v>31.03.2022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 t="str">
        <f t="shared" si="53"/>
        <v>31.03.2022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 t="str">
        <f t="shared" si="53"/>
        <v>31.03.2022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 t="str">
        <f t="shared" si="53"/>
        <v>31.03.2022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 t="str">
        <f t="shared" si="53"/>
        <v>31.03.2022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 t="str">
        <f t="shared" si="53"/>
        <v>31.03.2022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 t="str">
        <f t="shared" si="53"/>
        <v>31.03.2022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 t="str">
        <f t="shared" si="53"/>
        <v>31.03.2022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 t="str">
        <f t="shared" si="53"/>
        <v>31.03.2022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 t="str">
        <f t="shared" si="53"/>
        <v>31.03.2022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 t="str">
        <f t="shared" si="53"/>
        <v>31.03.2022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 t="str">
        <f t="shared" si="53"/>
        <v>31.03.2022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 t="str">
        <f t="shared" si="53"/>
        <v>31.03.2022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 t="str">
        <f t="shared" si="53"/>
        <v>31.03.2022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 t="str">
        <f t="shared" si="53"/>
        <v>31.03.2022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 t="str">
        <f t="shared" si="53"/>
        <v>31.03.2022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 t="str">
        <f t="shared" si="53"/>
        <v>31.03.2022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 t="str">
        <f t="shared" si="53"/>
        <v>31.03.2022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 t="str">
        <f t="shared" si="53"/>
        <v>31.03.2022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 t="str">
        <f t="shared" si="53"/>
        <v>31.03.2022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 t="str">
        <f t="shared" si="53"/>
        <v>31.03.2022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 t="str">
        <f t="shared" si="53"/>
        <v>31.03.2022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 t="str">
        <f t="shared" si="53"/>
        <v>31.03.2022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 t="str">
        <f t="shared" si="53"/>
        <v>31.03.2022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 t="str">
        <f t="shared" si="53"/>
        <v>31.03.2022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 t="str">
        <f t="shared" si="53"/>
        <v>31.03.2022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 t="str">
        <f t="shared" si="53"/>
        <v>31.03.2022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 t="str">
        <f t="shared" si="53"/>
        <v>31.03.2022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 t="str">
        <f t="shared" si="53"/>
        <v>31.03.2022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 t="str">
        <f t="shared" si="53"/>
        <v>31.03.2022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 t="str">
        <f t="shared" si="53"/>
        <v>31.03.2022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 t="str">
        <f t="shared" si="53"/>
        <v>31.03.2022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 t="str">
        <f t="shared" si="53"/>
        <v>31.03.2022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 t="str">
        <f t="shared" si="53"/>
        <v>31.03.2022</v>
      </c>
      <c r="D879" s="99" t="s">
        <v>581</v>
      </c>
      <c r="E879" s="482">
        <v>14</v>
      </c>
      <c r="F879" s="99" t="s">
        <v>580</v>
      </c>
      <c r="H879" s="99">
        <f>'Справка 6'!Q41</f>
        <v>287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 t="str">
        <f t="shared" si="53"/>
        <v>31.03.2022</v>
      </c>
      <c r="D880" s="99" t="s">
        <v>583</v>
      </c>
      <c r="E880" s="482">
        <v>14</v>
      </c>
      <c r="F880" s="99" t="s">
        <v>582</v>
      </c>
      <c r="H880" s="99">
        <f>'Справка 6'!Q42</f>
        <v>345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 t="str">
        <f t="shared" si="53"/>
        <v>31.03.2022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 t="str">
        <f t="shared" si="53"/>
        <v>31.03.2022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 t="str">
        <f t="shared" si="53"/>
        <v>31.03.2022</v>
      </c>
      <c r="D883" s="99" t="s">
        <v>529</v>
      </c>
      <c r="E883" s="482">
        <v>15</v>
      </c>
      <c r="F883" s="99" t="s">
        <v>528</v>
      </c>
      <c r="H883" s="99">
        <f>'Справка 6'!R13</f>
        <v>1353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 t="str">
        <f t="shared" si="53"/>
        <v>31.03.2022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 t="str">
        <f t="shared" si="53"/>
        <v>31.03.2022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 t="str">
        <f t="shared" si="53"/>
        <v>31.03.2022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 t="str">
        <f t="shared" si="53"/>
        <v>31.03.2022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 t="str">
        <f t="shared" si="53"/>
        <v>31.03.2022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 t="str">
        <f t="shared" si="53"/>
        <v>31.03.2022</v>
      </c>
      <c r="D889" s="99" t="s">
        <v>545</v>
      </c>
      <c r="E889" s="482">
        <v>15</v>
      </c>
      <c r="F889" s="99" t="s">
        <v>804</v>
      </c>
      <c r="H889" s="99">
        <f>'Справка 6'!R19</f>
        <v>1353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 t="str">
        <f t="shared" si="53"/>
        <v>31.03.2022</v>
      </c>
      <c r="D890" s="99" t="s">
        <v>547</v>
      </c>
      <c r="E890" s="482">
        <v>15</v>
      </c>
      <c r="F890" s="99" t="s">
        <v>546</v>
      </c>
      <c r="H890" s="99">
        <f>'Справка 6'!R20</f>
        <v>68902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 t="str">
        <f t="shared" si="53"/>
        <v>31.03.2022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 t="str">
        <f t="shared" si="53"/>
        <v>31.03.2022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 t="str">
        <f t="shared" si="53"/>
        <v>31.03.2022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 t="str">
        <f t="shared" si="53"/>
        <v>31.03.2022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 t="str">
        <f t="shared" si="53"/>
        <v>31.03.2022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 t="str">
        <f t="shared" si="53"/>
        <v>31.03.2022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 t="str">
        <f t="shared" si="53"/>
        <v>31.03.2022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 t="str">
        <f t="shared" si="53"/>
        <v>31.03.2022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 t="str">
        <f t="shared" si="53"/>
        <v>31.03.2022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 t="str">
        <f t="shared" si="53"/>
        <v>31.03.2022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 t="str">
        <f t="shared" si="53"/>
        <v>31.03.2022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 t="str">
        <f t="shared" si="53"/>
        <v>31.03.2022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 t="str">
        <f t="shared" si="53"/>
        <v>31.03.2022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 t="str">
        <f t="shared" si="53"/>
        <v>31.03.2022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 t="str">
        <f t="shared" si="53"/>
        <v>31.03.2022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 t="str">
        <f t="shared" si="53"/>
        <v>31.03.2022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 t="str">
        <f t="shared" si="53"/>
        <v>31.03.2022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 t="str">
        <f t="shared" si="53"/>
        <v>31.03.2022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 t="str">
        <f t="shared" si="53"/>
        <v>31.03.2022</v>
      </c>
      <c r="D909" s="99" t="s">
        <v>581</v>
      </c>
      <c r="E909" s="482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 t="str">
        <f t="shared" si="53"/>
        <v>31.03.2022</v>
      </c>
      <c r="D910" s="99" t="s">
        <v>583</v>
      </c>
      <c r="E910" s="482">
        <v>15</v>
      </c>
      <c r="F910" s="99" t="s">
        <v>582</v>
      </c>
      <c r="H910" s="99">
        <f>'Справка 6'!R42</f>
        <v>70694</v>
      </c>
    </row>
    <row r="911" spans="3:6" s="483" customFormat="1" ht="15.75">
      <c r="C911" s="548"/>
      <c r="F911" s="487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 t="str">
        <f aca="true" t="shared" si="56" ref="C912:C975">endDate</f>
        <v>31.03.2022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 t="str">
        <f t="shared" si="56"/>
        <v>31.03.2022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 t="str">
        <f t="shared" si="56"/>
        <v>31.03.2022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 t="str">
        <f t="shared" si="56"/>
        <v>31.03.2022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 t="str">
        <f t="shared" si="56"/>
        <v>31.03.2022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 t="str">
        <f t="shared" si="56"/>
        <v>31.03.2022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 t="str">
        <f t="shared" si="56"/>
        <v>31.03.2022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 t="str">
        <f t="shared" si="56"/>
        <v>31.03.2022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 t="str">
        <f t="shared" si="56"/>
        <v>31.03.2022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 t="str">
        <f t="shared" si="56"/>
        <v>31.03.2022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 t="str">
        <f t="shared" si="56"/>
        <v>31.03.2022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 t="str">
        <f t="shared" si="56"/>
        <v>31.03.2022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 t="str">
        <f t="shared" si="56"/>
        <v>31.03.2022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 t="str">
        <f t="shared" si="56"/>
        <v>31.03.2022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 t="str">
        <f t="shared" si="56"/>
        <v>31.03.2022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 t="str">
        <f t="shared" si="56"/>
        <v>31.03.2022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411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 t="str">
        <f t="shared" si="56"/>
        <v>31.03.2022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459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 t="str">
        <f t="shared" si="56"/>
        <v>31.03.2022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839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 t="str">
        <f t="shared" si="56"/>
        <v>31.03.2022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 t="str">
        <f t="shared" si="56"/>
        <v>31.03.2022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 t="str">
        <f t="shared" si="56"/>
        <v>31.03.2022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 t="str">
        <f t="shared" si="56"/>
        <v>31.03.2022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 t="str">
        <f t="shared" si="56"/>
        <v>31.03.2022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 t="str">
        <f t="shared" si="56"/>
        <v>31.03.2022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 t="str">
        <f t="shared" si="56"/>
        <v>31.03.2022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 t="str">
        <f t="shared" si="56"/>
        <v>31.03.2022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85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 t="str">
        <f t="shared" si="56"/>
        <v>31.03.2022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 t="str">
        <f t="shared" si="56"/>
        <v>31.03.2022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 t="str">
        <f t="shared" si="56"/>
        <v>31.03.2022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 t="str">
        <f t="shared" si="56"/>
        <v>31.03.2022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85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 t="str">
        <f t="shared" si="56"/>
        <v>31.03.2022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1802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 t="str">
        <f t="shared" si="56"/>
        <v>31.03.2022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1802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 t="str">
        <f t="shared" si="56"/>
        <v>31.03.2022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 t="str">
        <f t="shared" si="56"/>
        <v>31.03.2022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 t="str">
        <f t="shared" si="56"/>
        <v>31.03.2022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 t="str">
        <f t="shared" si="56"/>
        <v>31.03.2022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 t="str">
        <f t="shared" si="56"/>
        <v>31.03.2022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 t="str">
        <f t="shared" si="56"/>
        <v>31.03.2022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 t="str">
        <f t="shared" si="56"/>
        <v>31.03.2022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 t="str">
        <f t="shared" si="56"/>
        <v>31.03.2022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 t="str">
        <f t="shared" si="56"/>
        <v>31.03.2022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 t="str">
        <f t="shared" si="56"/>
        <v>31.03.2022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 t="str">
        <f t="shared" si="56"/>
        <v>31.03.2022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 t="str">
        <f t="shared" si="56"/>
        <v>31.03.2022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 t="str">
        <f t="shared" si="56"/>
        <v>31.03.2022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 t="str">
        <f t="shared" si="56"/>
        <v>31.03.2022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 t="str">
        <f t="shared" si="56"/>
        <v>31.03.2022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 t="str">
        <f t="shared" si="56"/>
        <v>31.03.2022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411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 t="str">
        <f t="shared" si="56"/>
        <v>31.03.2022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459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 t="str">
        <f t="shared" si="56"/>
        <v>31.03.2022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839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 t="str">
        <f t="shared" si="56"/>
        <v>31.03.2022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 t="str">
        <f t="shared" si="56"/>
        <v>31.03.2022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 t="str">
        <f t="shared" si="56"/>
        <v>31.03.2022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 t="str">
        <f t="shared" si="56"/>
        <v>31.03.2022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 t="str">
        <f t="shared" si="56"/>
        <v>31.03.2022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 t="str">
        <f t="shared" si="56"/>
        <v>31.03.2022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 t="str">
        <f t="shared" si="56"/>
        <v>31.03.2022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 t="str">
        <f t="shared" si="56"/>
        <v>31.03.2022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 t="str">
        <f t="shared" si="56"/>
        <v>31.03.2022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 t="str">
        <f t="shared" si="56"/>
        <v>31.03.2022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 t="str">
        <f t="shared" si="56"/>
        <v>31.03.2022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 t="str">
        <f t="shared" si="56"/>
        <v>31.03.2022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 t="str">
        <f t="shared" si="56"/>
        <v>31.03.2022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1725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 t="str">
        <f t="shared" si="56"/>
        <v>31.03.2022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1725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 t="str">
        <f aca="true" t="shared" si="59" ref="C976:C1039">endDate</f>
        <v>31.03.2022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 t="str">
        <f t="shared" si="59"/>
        <v>31.03.2022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 t="str">
        <f t="shared" si="59"/>
        <v>31.03.2022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 t="str">
        <f t="shared" si="59"/>
        <v>31.03.2022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 t="str">
        <f t="shared" si="59"/>
        <v>31.03.2022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 t="str">
        <f t="shared" si="59"/>
        <v>31.03.2022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 t="str">
        <f t="shared" si="59"/>
        <v>31.03.2022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 t="str">
        <f t="shared" si="59"/>
        <v>31.03.2022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 t="str">
        <f t="shared" si="59"/>
        <v>31.03.2022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 t="str">
        <f t="shared" si="59"/>
        <v>31.03.2022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 t="str">
        <f t="shared" si="59"/>
        <v>31.03.2022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 t="str">
        <f t="shared" si="59"/>
        <v>31.03.2022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 t="str">
        <f t="shared" si="59"/>
        <v>31.03.2022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 t="str">
        <f t="shared" si="59"/>
        <v>31.03.2022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 t="str">
        <f t="shared" si="59"/>
        <v>31.03.2022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 t="str">
        <f t="shared" si="59"/>
        <v>31.03.2022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 t="str">
        <f t="shared" si="59"/>
        <v>31.03.2022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 t="str">
        <f t="shared" si="59"/>
        <v>31.03.2022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 t="str">
        <f t="shared" si="59"/>
        <v>31.03.2022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 t="str">
        <f t="shared" si="59"/>
        <v>31.03.2022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 t="str">
        <f t="shared" si="59"/>
        <v>31.03.2022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 t="str">
        <f t="shared" si="59"/>
        <v>31.03.2022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 t="str">
        <f t="shared" si="59"/>
        <v>31.03.2022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 t="str">
        <f t="shared" si="59"/>
        <v>31.03.2022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 t="str">
        <f t="shared" si="59"/>
        <v>31.03.2022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 t="str">
        <f t="shared" si="59"/>
        <v>31.03.2022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77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 t="str">
        <f t="shared" si="59"/>
        <v>31.03.2022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 t="str">
        <f t="shared" si="59"/>
        <v>31.03.2022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 t="str">
        <f t="shared" si="59"/>
        <v>31.03.2022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 t="str">
        <f t="shared" si="59"/>
        <v>31.03.2022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77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 t="str">
        <f t="shared" si="59"/>
        <v>31.03.2022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77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 t="str">
        <f t="shared" si="59"/>
        <v>31.03.2022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77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 t="str">
        <f t="shared" si="59"/>
        <v>31.03.2022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 t="str">
        <f t="shared" si="59"/>
        <v>31.03.2022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 t="str">
        <f t="shared" si="59"/>
        <v>31.03.2022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 t="str">
        <f t="shared" si="59"/>
        <v>31.03.2022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 t="str">
        <f t="shared" si="59"/>
        <v>31.03.2022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31908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 t="str">
        <f t="shared" si="59"/>
        <v>31.03.2022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31908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 t="str">
        <f t="shared" si="59"/>
        <v>31.03.2022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 t="str">
        <f t="shared" si="59"/>
        <v>31.03.2022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 t="str">
        <f t="shared" si="59"/>
        <v>31.03.2022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 t="str">
        <f t="shared" si="59"/>
        <v>31.03.2022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 t="str">
        <f t="shared" si="59"/>
        <v>31.03.2022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 t="str">
        <f t="shared" si="59"/>
        <v>31.03.2022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25993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 t="str">
        <f t="shared" si="59"/>
        <v>31.03.2022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 t="str">
        <f t="shared" si="59"/>
        <v>31.03.2022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 t="str">
        <f t="shared" si="59"/>
        <v>31.03.2022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57901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 t="str">
        <f t="shared" si="59"/>
        <v>31.03.2022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1985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 t="str">
        <f t="shared" si="59"/>
        <v>31.03.2022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 t="str">
        <f t="shared" si="59"/>
        <v>31.03.2022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 t="str">
        <f t="shared" si="59"/>
        <v>31.03.2022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 t="str">
        <f t="shared" si="59"/>
        <v>31.03.2022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 t="str">
        <f t="shared" si="59"/>
        <v>31.03.2022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4395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 t="str">
        <f t="shared" si="59"/>
        <v>31.03.2022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4395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 t="str">
        <f t="shared" si="59"/>
        <v>31.03.2022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 t="str">
        <f t="shared" si="59"/>
        <v>31.03.2022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 t="str">
        <f t="shared" si="59"/>
        <v>31.03.2022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 t="str">
        <f t="shared" si="59"/>
        <v>31.03.2022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10161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 t="str">
        <f t="shared" si="59"/>
        <v>31.03.2022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 t="str">
        <f t="shared" si="59"/>
        <v>31.03.2022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1781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 t="str">
        <f t="shared" si="59"/>
        <v>31.03.2022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8380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 t="str">
        <f t="shared" si="59"/>
        <v>31.03.2022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 t="str">
        <f t="shared" si="59"/>
        <v>31.03.2022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24102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 t="str">
        <f t="shared" si="59"/>
        <v>31.03.2022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9529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 t="str">
        <f aca="true" t="shared" si="62" ref="C1040:C1103">endDate</f>
        <v>31.03.2022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178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 t="str">
        <f t="shared" si="62"/>
        <v>31.03.2022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14279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 t="str">
        <f t="shared" si="62"/>
        <v>31.03.2022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18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 t="str">
        <f t="shared" si="62"/>
        <v>31.03.2022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97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 t="str">
        <f t="shared" si="62"/>
        <v>31.03.2022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 t="str">
        <f t="shared" si="62"/>
        <v>31.03.2022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 t="str">
        <f t="shared" si="62"/>
        <v>31.03.2022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97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 t="str">
        <f t="shared" si="62"/>
        <v>31.03.2022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 t="str">
        <f t="shared" si="62"/>
        <v>31.03.2022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 t="str">
        <f t="shared" si="62"/>
        <v>31.03.2022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38663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 t="str">
        <f t="shared" si="62"/>
        <v>31.03.2022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98549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 t="str">
        <f t="shared" si="62"/>
        <v>31.03.2022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 t="str">
        <f t="shared" si="62"/>
        <v>31.03.2022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 t="str">
        <f t="shared" si="62"/>
        <v>31.03.2022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 t="str">
        <f t="shared" si="62"/>
        <v>31.03.2022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 t="str">
        <f t="shared" si="62"/>
        <v>31.03.2022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 t="str">
        <f t="shared" si="62"/>
        <v>31.03.2022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 t="str">
        <f t="shared" si="62"/>
        <v>31.03.2022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 t="str">
        <f t="shared" si="62"/>
        <v>31.03.2022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 t="str">
        <f t="shared" si="62"/>
        <v>31.03.2022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 t="str">
        <f t="shared" si="62"/>
        <v>31.03.2022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 t="str">
        <f t="shared" si="62"/>
        <v>31.03.2022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 t="str">
        <f t="shared" si="62"/>
        <v>31.03.2022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 t="str">
        <f t="shared" si="62"/>
        <v>31.03.2022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 t="str">
        <f t="shared" si="62"/>
        <v>31.03.2022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 t="str">
        <f t="shared" si="62"/>
        <v>31.03.2022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 t="str">
        <f t="shared" si="62"/>
        <v>31.03.2022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 t="str">
        <f t="shared" si="62"/>
        <v>31.03.2022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 t="str">
        <f t="shared" si="62"/>
        <v>31.03.2022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 t="str">
        <f t="shared" si="62"/>
        <v>31.03.2022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 t="str">
        <f t="shared" si="62"/>
        <v>31.03.2022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 t="str">
        <f t="shared" si="62"/>
        <v>31.03.2022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 t="str">
        <f t="shared" si="62"/>
        <v>31.03.2022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 t="str">
        <f t="shared" si="62"/>
        <v>31.03.2022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 t="str">
        <f t="shared" si="62"/>
        <v>31.03.2022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 t="str">
        <f t="shared" si="62"/>
        <v>31.03.2022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 t="str">
        <f t="shared" si="62"/>
        <v>31.03.2022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10161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 t="str">
        <f t="shared" si="62"/>
        <v>31.03.2022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 t="str">
        <f t="shared" si="62"/>
        <v>31.03.2022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1781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 t="str">
        <f t="shared" si="62"/>
        <v>31.03.2022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8380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 t="str">
        <f t="shared" si="62"/>
        <v>31.03.2022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 t="str">
        <f t="shared" si="62"/>
        <v>31.03.2022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24102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 t="str">
        <f t="shared" si="62"/>
        <v>31.03.2022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9529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 t="str">
        <f t="shared" si="62"/>
        <v>31.03.2022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178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 t="str">
        <f t="shared" si="62"/>
        <v>31.03.2022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14279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 t="str">
        <f t="shared" si="62"/>
        <v>31.03.2022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18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 t="str">
        <f t="shared" si="62"/>
        <v>31.03.2022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97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 t="str">
        <f t="shared" si="62"/>
        <v>31.03.2022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 t="str">
        <f t="shared" si="62"/>
        <v>31.03.2022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 t="str">
        <f t="shared" si="62"/>
        <v>31.03.2022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97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 t="str">
        <f t="shared" si="62"/>
        <v>31.03.2022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 t="str">
        <f t="shared" si="62"/>
        <v>31.03.2022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 t="str">
        <f t="shared" si="62"/>
        <v>31.03.2022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34268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 t="str">
        <f t="shared" si="62"/>
        <v>31.03.2022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34268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 t="str">
        <f t="shared" si="62"/>
        <v>31.03.2022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 t="str">
        <f t="shared" si="62"/>
        <v>31.03.2022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 t="str">
        <f t="shared" si="62"/>
        <v>31.03.2022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 t="str">
        <f t="shared" si="62"/>
        <v>31.03.2022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 t="str">
        <f t="shared" si="62"/>
        <v>31.03.2022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31908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 t="str">
        <f t="shared" si="62"/>
        <v>31.03.2022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31908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 t="str">
        <f t="shared" si="62"/>
        <v>31.03.2022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 t="str">
        <f t="shared" si="62"/>
        <v>31.03.2022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 t="str">
        <f t="shared" si="62"/>
        <v>31.03.2022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 t="str">
        <f t="shared" si="62"/>
        <v>31.03.2022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 t="str">
        <f aca="true" t="shared" si="65" ref="C1104:C1167">endDate</f>
        <v>31.03.2022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 t="str">
        <f t="shared" si="65"/>
        <v>31.03.2022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25993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 t="str">
        <f t="shared" si="65"/>
        <v>31.03.2022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 t="str">
        <f t="shared" si="65"/>
        <v>31.03.2022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 t="str">
        <f t="shared" si="65"/>
        <v>31.03.2022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57901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 t="str">
        <f t="shared" si="65"/>
        <v>31.03.2022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1985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 t="str">
        <f t="shared" si="65"/>
        <v>31.03.2022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 t="str">
        <f t="shared" si="65"/>
        <v>31.03.2022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 t="str">
        <f t="shared" si="65"/>
        <v>31.03.2022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 t="str">
        <f t="shared" si="65"/>
        <v>31.03.2022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 t="str">
        <f t="shared" si="65"/>
        <v>31.03.2022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4395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 t="str">
        <f t="shared" si="65"/>
        <v>31.03.2022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4395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 t="str">
        <f t="shared" si="65"/>
        <v>31.03.2022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 t="str">
        <f t="shared" si="65"/>
        <v>31.03.2022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 t="str">
        <f t="shared" si="65"/>
        <v>31.03.2022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 t="str">
        <f t="shared" si="65"/>
        <v>31.03.2022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 t="str">
        <f t="shared" si="65"/>
        <v>31.03.2022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 t="str">
        <f t="shared" si="65"/>
        <v>31.03.2022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 t="str">
        <f t="shared" si="65"/>
        <v>31.03.2022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 t="str">
        <f t="shared" si="65"/>
        <v>31.03.2022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 t="str">
        <f t="shared" si="65"/>
        <v>31.03.2022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 t="str">
        <f t="shared" si="65"/>
        <v>31.03.2022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 t="str">
        <f t="shared" si="65"/>
        <v>31.03.2022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 t="str">
        <f t="shared" si="65"/>
        <v>31.03.2022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 t="str">
        <f t="shared" si="65"/>
        <v>31.03.2022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 t="str">
        <f t="shared" si="65"/>
        <v>31.03.2022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 t="str">
        <f t="shared" si="65"/>
        <v>31.03.2022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 t="str">
        <f t="shared" si="65"/>
        <v>31.03.2022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 t="str">
        <f t="shared" si="65"/>
        <v>31.03.2022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 t="str">
        <f t="shared" si="65"/>
        <v>31.03.2022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 t="str">
        <f t="shared" si="65"/>
        <v>31.03.2022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 t="str">
        <f t="shared" si="65"/>
        <v>31.03.2022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4395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 t="str">
        <f t="shared" si="65"/>
        <v>31.03.2022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64281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 t="str">
        <f t="shared" si="65"/>
        <v>31.03.2022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 t="str">
        <f t="shared" si="65"/>
        <v>31.03.2022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 t="str">
        <f t="shared" si="65"/>
        <v>31.03.2022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 t="str">
        <f t="shared" si="65"/>
        <v>31.03.2022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 t="str">
        <f t="shared" si="65"/>
        <v>31.03.2022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48696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 t="str">
        <f t="shared" si="65"/>
        <v>31.03.2022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48696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 t="str">
        <f t="shared" si="65"/>
        <v>31.03.2022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 t="str">
        <f t="shared" si="65"/>
        <v>31.03.2022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 t="str">
        <f t="shared" si="65"/>
        <v>31.03.2022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 t="str">
        <f t="shared" si="65"/>
        <v>31.03.2022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 t="str">
        <f t="shared" si="65"/>
        <v>31.03.2022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 t="str">
        <f t="shared" si="65"/>
        <v>31.03.2022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 t="str">
        <f t="shared" si="65"/>
        <v>31.03.2022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 t="str">
        <f t="shared" si="65"/>
        <v>31.03.2022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 t="str">
        <f t="shared" si="65"/>
        <v>31.03.2022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48696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 t="str">
        <f t="shared" si="65"/>
        <v>31.03.2022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 t="str">
        <f t="shared" si="65"/>
        <v>31.03.2022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 t="str">
        <f t="shared" si="65"/>
        <v>31.03.2022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 t="str">
        <f t="shared" si="65"/>
        <v>31.03.2022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 t="str">
        <f t="shared" si="65"/>
        <v>31.03.2022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 t="str">
        <f t="shared" si="65"/>
        <v>31.03.2022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264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 t="str">
        <f t="shared" si="65"/>
        <v>31.03.2022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264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 t="str">
        <f t="shared" si="65"/>
        <v>31.03.2022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 t="str">
        <f t="shared" si="65"/>
        <v>31.03.2022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 t="str">
        <f t="shared" si="65"/>
        <v>31.03.2022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 t="str">
        <f t="shared" si="65"/>
        <v>31.03.2022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 t="str">
        <f t="shared" si="65"/>
        <v>31.03.2022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 t="str">
        <f t="shared" si="65"/>
        <v>31.03.2022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 t="str">
        <f t="shared" si="65"/>
        <v>31.03.2022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 t="str">
        <f t="shared" si="65"/>
        <v>31.03.2022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 t="str">
        <f t="shared" si="65"/>
        <v>31.03.2022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17127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 t="str">
        <f aca="true" t="shared" si="68" ref="C1168:C1195">endDate</f>
        <v>31.03.2022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17127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 t="str">
        <f t="shared" si="68"/>
        <v>31.03.2022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 t="str">
        <f t="shared" si="68"/>
        <v>31.03.2022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 t="str">
        <f t="shared" si="68"/>
        <v>31.03.2022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 t="str">
        <f t="shared" si="68"/>
        <v>31.03.2022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 t="str">
        <f t="shared" si="68"/>
        <v>31.03.2022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 t="str">
        <f t="shared" si="68"/>
        <v>31.03.2022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 t="str">
        <f t="shared" si="68"/>
        <v>31.03.2022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 t="str">
        <f t="shared" si="68"/>
        <v>31.03.2022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 t="str">
        <f t="shared" si="68"/>
        <v>31.03.2022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 t="str">
        <f t="shared" si="68"/>
        <v>31.03.2022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17391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 t="str">
        <f t="shared" si="68"/>
        <v>31.03.2022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66087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 t="str">
        <f t="shared" si="68"/>
        <v>31.03.2022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 t="str">
        <f t="shared" si="68"/>
        <v>31.03.2022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 t="str">
        <f t="shared" si="68"/>
        <v>31.03.2022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 t="str">
        <f t="shared" si="68"/>
        <v>31.03.2022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 t="str">
        <f t="shared" si="68"/>
        <v>31.03.2022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 t="str">
        <f t="shared" si="68"/>
        <v>31.03.2022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 t="str">
        <f t="shared" si="68"/>
        <v>31.03.2022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 t="str">
        <f t="shared" si="68"/>
        <v>31.03.2022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 t="str">
        <f t="shared" si="68"/>
        <v>31.03.2022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 t="str">
        <f t="shared" si="68"/>
        <v>31.03.2022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 t="str">
        <f t="shared" si="68"/>
        <v>31.03.2022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 t="str">
        <f t="shared" si="68"/>
        <v>31.03.2022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 t="str">
        <f t="shared" si="68"/>
        <v>31.03.2022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 t="str">
        <f t="shared" si="68"/>
        <v>31.03.2022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 t="str">
        <f t="shared" si="68"/>
        <v>31.03.2022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 t="str">
        <f t="shared" si="68"/>
        <v>31.03.2022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8"/>
      <c r="F1196" s="487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 t="str">
        <f aca="true" t="shared" si="71" ref="C1197:C1228">endDate</f>
        <v>31.03.2022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 t="str">
        <f t="shared" si="71"/>
        <v>31.03.2022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 t="str">
        <f t="shared" si="71"/>
        <v>31.03.2022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 t="str">
        <f t="shared" si="71"/>
        <v>31.03.2022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 t="str">
        <f t="shared" si="71"/>
        <v>31.03.2022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 t="str">
        <f t="shared" si="71"/>
        <v>31.03.2022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 t="str">
        <f t="shared" si="71"/>
        <v>31.03.2022</v>
      </c>
      <c r="D1203" s="99" t="s">
        <v>772</v>
      </c>
      <c r="E1203" s="99">
        <v>1</v>
      </c>
      <c r="F1203" s="99" t="s">
        <v>762</v>
      </c>
      <c r="H1203" s="484">
        <f>'Справка 8'!C20</f>
        <v>704915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 t="str">
        <f t="shared" si="71"/>
        <v>31.03.2022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 t="str">
        <f t="shared" si="71"/>
        <v>31.03.2022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 t="str">
        <f t="shared" si="71"/>
        <v>31.03.2022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 t="str">
        <f t="shared" si="71"/>
        <v>31.03.2022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 t="str">
        <f t="shared" si="71"/>
        <v>31.03.2022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 t="str">
        <f t="shared" si="71"/>
        <v>31.03.2022</v>
      </c>
      <c r="D1209" s="99" t="s">
        <v>784</v>
      </c>
      <c r="E1209" s="99">
        <v>1</v>
      </c>
      <c r="F1209" s="99" t="s">
        <v>783</v>
      </c>
      <c r="H1209" s="484">
        <f>'Справка 8'!C26</f>
        <v>28505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 t="str">
        <f t="shared" si="71"/>
        <v>31.03.2022</v>
      </c>
      <c r="D1210" s="99" t="s">
        <v>786</v>
      </c>
      <c r="E1210" s="99">
        <v>1</v>
      </c>
      <c r="F1210" s="99" t="s">
        <v>771</v>
      </c>
      <c r="H1210" s="484">
        <f>'Справка 8'!C27</f>
        <v>733420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 t="str">
        <f t="shared" si="71"/>
        <v>31.03.2022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 t="str">
        <f t="shared" si="71"/>
        <v>31.03.2022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 t="str">
        <f t="shared" si="71"/>
        <v>31.03.2022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 t="str">
        <f t="shared" si="71"/>
        <v>31.03.2022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 t="str">
        <f t="shared" si="71"/>
        <v>31.03.2022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 t="str">
        <f t="shared" si="71"/>
        <v>31.03.2022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 t="str">
        <f t="shared" si="71"/>
        <v>31.03.2022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 t="str">
        <f t="shared" si="71"/>
        <v>31.03.2022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 t="str">
        <f t="shared" si="71"/>
        <v>31.03.2022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 t="str">
        <f t="shared" si="71"/>
        <v>31.03.2022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 t="str">
        <f t="shared" si="71"/>
        <v>31.03.2022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 t="str">
        <f t="shared" si="71"/>
        <v>31.03.2022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 t="str">
        <f t="shared" si="71"/>
        <v>31.03.2022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 t="str">
        <f t="shared" si="71"/>
        <v>31.03.2022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 t="str">
        <f t="shared" si="71"/>
        <v>31.03.2022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 t="str">
        <f t="shared" si="71"/>
        <v>31.03.2022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 t="str">
        <f t="shared" si="71"/>
        <v>31.03.2022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 t="str">
        <f t="shared" si="71"/>
        <v>31.03.2022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 t="str">
        <f aca="true" t="shared" si="74" ref="C1229:C1260">endDate</f>
        <v>31.03.2022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 t="str">
        <f t="shared" si="74"/>
        <v>31.03.2022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 t="str">
        <f t="shared" si="74"/>
        <v>31.03.2022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 t="str">
        <f t="shared" si="74"/>
        <v>31.03.2022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 t="str">
        <f t="shared" si="74"/>
        <v>31.03.2022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 t="str">
        <f t="shared" si="74"/>
        <v>31.03.2022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 t="str">
        <f t="shared" si="74"/>
        <v>31.03.2022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 t="str">
        <f t="shared" si="74"/>
        <v>31.03.2022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 t="str">
        <f t="shared" si="74"/>
        <v>31.03.2022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 t="str">
        <f t="shared" si="74"/>
        <v>31.03.2022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 t="str">
        <f t="shared" si="74"/>
        <v>31.03.2022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 t="str">
        <f t="shared" si="74"/>
        <v>31.03.2022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 t="str">
        <f t="shared" si="74"/>
        <v>31.03.2022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 t="str">
        <f t="shared" si="74"/>
        <v>31.03.2022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 t="str">
        <f t="shared" si="74"/>
        <v>31.03.2022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 t="str">
        <f t="shared" si="74"/>
        <v>31.03.2022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 t="str">
        <f t="shared" si="74"/>
        <v>31.03.2022</v>
      </c>
      <c r="D1245" s="99" t="s">
        <v>772</v>
      </c>
      <c r="E1245" s="99">
        <v>4</v>
      </c>
      <c r="F1245" s="99" t="s">
        <v>762</v>
      </c>
      <c r="H1245" s="484">
        <f>'Справка 8'!F20</f>
        <v>47775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 t="str">
        <f t="shared" si="74"/>
        <v>31.03.2022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 t="str">
        <f t="shared" si="74"/>
        <v>31.03.2022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 t="str">
        <f t="shared" si="74"/>
        <v>31.03.2022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 t="str">
        <f t="shared" si="74"/>
        <v>31.03.2022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 t="str">
        <f t="shared" si="74"/>
        <v>31.03.2022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 t="str">
        <f t="shared" si="74"/>
        <v>31.03.2022</v>
      </c>
      <c r="D1251" s="99" t="s">
        <v>784</v>
      </c>
      <c r="E1251" s="99">
        <v>4</v>
      </c>
      <c r="F1251" s="99" t="s">
        <v>783</v>
      </c>
      <c r="H1251" s="484">
        <f>'Справка 8'!F26</f>
        <v>5671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 t="str">
        <f t="shared" si="74"/>
        <v>31.03.2022</v>
      </c>
      <c r="D1252" s="99" t="s">
        <v>786</v>
      </c>
      <c r="E1252" s="99">
        <v>4</v>
      </c>
      <c r="F1252" s="99" t="s">
        <v>771</v>
      </c>
      <c r="H1252" s="484">
        <f>'Справка 8'!F27</f>
        <v>53446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 t="str">
        <f t="shared" si="74"/>
        <v>31.03.2022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 t="str">
        <f t="shared" si="74"/>
        <v>31.03.2022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 t="str">
        <f t="shared" si="74"/>
        <v>31.03.2022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 t="str">
        <f t="shared" si="74"/>
        <v>31.03.2022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 t="str">
        <f t="shared" si="74"/>
        <v>31.03.2022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 t="str">
        <f t="shared" si="74"/>
        <v>31.03.2022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 t="str">
        <f t="shared" si="74"/>
        <v>31.03.2022</v>
      </c>
      <c r="D1259" s="99" t="s">
        <v>772</v>
      </c>
      <c r="E1259" s="99">
        <v>5</v>
      </c>
      <c r="F1259" s="99" t="s">
        <v>762</v>
      </c>
      <c r="H1259" s="484">
        <f>'Справка 8'!G20</f>
        <v>549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 t="str">
        <f t="shared" si="74"/>
        <v>31.03.2022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 t="str">
        <f aca="true" t="shared" si="77" ref="C1261:C1294">endDate</f>
        <v>31.03.2022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 t="str">
        <f t="shared" si="77"/>
        <v>31.03.2022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 t="str">
        <f t="shared" si="77"/>
        <v>31.03.2022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 t="str">
        <f t="shared" si="77"/>
        <v>31.03.2022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 t="str">
        <f t="shared" si="77"/>
        <v>31.03.2022</v>
      </c>
      <c r="D1265" s="99" t="s">
        <v>784</v>
      </c>
      <c r="E1265" s="99">
        <v>5</v>
      </c>
      <c r="F1265" s="99" t="s">
        <v>783</v>
      </c>
      <c r="H1265" s="484">
        <f>'Справка 8'!G26</f>
        <v>91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 t="str">
        <f t="shared" si="77"/>
        <v>31.03.2022</v>
      </c>
      <c r="D1266" s="99" t="s">
        <v>786</v>
      </c>
      <c r="E1266" s="99">
        <v>5</v>
      </c>
      <c r="F1266" s="99" t="s">
        <v>771</v>
      </c>
      <c r="H1266" s="484">
        <f>'Справка 8'!G27</f>
        <v>640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 t="str">
        <f t="shared" si="77"/>
        <v>31.03.2022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 t="str">
        <f t="shared" si="77"/>
        <v>31.03.2022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 t="str">
        <f t="shared" si="77"/>
        <v>31.03.2022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 t="str">
        <f t="shared" si="77"/>
        <v>31.03.2022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 t="str">
        <f t="shared" si="77"/>
        <v>31.03.2022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 t="str">
        <f t="shared" si="77"/>
        <v>31.03.2022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 t="str">
        <f t="shared" si="77"/>
        <v>31.03.2022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 t="str">
        <f t="shared" si="77"/>
        <v>31.03.2022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 t="str">
        <f t="shared" si="77"/>
        <v>31.03.2022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 t="str">
        <f t="shared" si="77"/>
        <v>31.03.2022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 t="str">
        <f t="shared" si="77"/>
        <v>31.03.2022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 t="str">
        <f t="shared" si="77"/>
        <v>31.03.2022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 t="str">
        <f t="shared" si="77"/>
        <v>31.03.2022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 t="str">
        <f t="shared" si="77"/>
        <v>31.03.2022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 t="str">
        <f t="shared" si="77"/>
        <v>31.03.2022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 t="str">
        <f t="shared" si="77"/>
        <v>31.03.2022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 t="str">
        <f t="shared" si="77"/>
        <v>31.03.2022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 t="str">
        <f t="shared" si="77"/>
        <v>31.03.2022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 t="str">
        <f t="shared" si="77"/>
        <v>31.03.2022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 t="str">
        <f t="shared" si="77"/>
        <v>31.03.2022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 t="str">
        <f t="shared" si="77"/>
        <v>31.03.2022</v>
      </c>
      <c r="D1287" s="99" t="s">
        <v>772</v>
      </c>
      <c r="E1287" s="99">
        <v>7</v>
      </c>
      <c r="F1287" s="99" t="s">
        <v>762</v>
      </c>
      <c r="H1287" s="484">
        <f>'Справка 8'!I20</f>
        <v>48324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 t="str">
        <f t="shared" si="77"/>
        <v>31.03.2022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 t="str">
        <f t="shared" si="77"/>
        <v>31.03.2022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 t="str">
        <f t="shared" si="77"/>
        <v>31.03.2022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 t="str">
        <f t="shared" si="77"/>
        <v>31.03.2022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 t="str">
        <f t="shared" si="77"/>
        <v>31.03.2022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 t="str">
        <f t="shared" si="77"/>
        <v>31.03.2022</v>
      </c>
      <c r="D1293" s="99" t="s">
        <v>784</v>
      </c>
      <c r="E1293" s="99">
        <v>7</v>
      </c>
      <c r="F1293" s="99" t="s">
        <v>783</v>
      </c>
      <c r="H1293" s="484">
        <f>'Справка 8'!I26</f>
        <v>5762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 t="str">
        <f t="shared" si="77"/>
        <v>31.03.2022</v>
      </c>
      <c r="D1294" s="99" t="s">
        <v>786</v>
      </c>
      <c r="E1294" s="99">
        <v>7</v>
      </c>
      <c r="F1294" s="99" t="s">
        <v>771</v>
      </c>
      <c r="H1294" s="484">
        <f>'Справка 8'!I27</f>
        <v>54086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A2" sqref="A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1353</v>
      </c>
      <c r="D14" s="188">
        <v>1329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7">
        <f>G12+G15+G16+G17</f>
        <v>9995</v>
      </c>
      <c r="H18" s="578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1353</v>
      </c>
      <c r="D20" s="566">
        <f>SUM(D12:D19)</f>
        <v>1329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68902</v>
      </c>
      <c r="D21" s="464">
        <v>68902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999</v>
      </c>
      <c r="H22" s="582">
        <f>SUM(H23:H25)</f>
        <v>999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999</v>
      </c>
      <c r="H26" s="566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0</v>
      </c>
      <c r="D28" s="566">
        <f>SUM(D24:D27)</f>
        <v>0</v>
      </c>
      <c r="E28" s="193" t="s">
        <v>84</v>
      </c>
      <c r="F28" s="87" t="s">
        <v>85</v>
      </c>
      <c r="G28" s="563">
        <f>SUM(G29:G31)</f>
        <v>8121</v>
      </c>
      <c r="H28" s="564">
        <f>SUM(H29:H31)</f>
        <v>7711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8121</v>
      </c>
      <c r="H29" s="187">
        <v>7711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439</v>
      </c>
      <c r="D31" s="187">
        <v>439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410</v>
      </c>
      <c r="M32" s="92"/>
    </row>
    <row r="33" spans="1:8" ht="15.75">
      <c r="A33" s="469" t="s">
        <v>99</v>
      </c>
      <c r="B33" s="91" t="s">
        <v>100</v>
      </c>
      <c r="C33" s="565">
        <f>C31+C32</f>
        <v>439</v>
      </c>
      <c r="D33" s="566">
        <f>D31+D32</f>
        <v>439</v>
      </c>
      <c r="E33" s="191" t="s">
        <v>101</v>
      </c>
      <c r="F33" s="87" t="s">
        <v>102</v>
      </c>
      <c r="G33" s="188">
        <v>-34</v>
      </c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8087</v>
      </c>
      <c r="H34" s="566">
        <f>H28+H32+H33</f>
        <v>8121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19081</v>
      </c>
      <c r="H37" s="568">
        <f>H26+H18+H34</f>
        <v>19115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>
        <v>9052</v>
      </c>
      <c r="H40" s="551">
        <v>9342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31908</v>
      </c>
      <c r="H45" s="188">
        <v>31954</v>
      </c>
    </row>
    <row r="46" spans="1:13" ht="15.75">
      <c r="A46" s="460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25993</v>
      </c>
      <c r="H48" s="188">
        <v>25992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57901</v>
      </c>
      <c r="H50" s="564">
        <f>SUM(H44:H49)</f>
        <v>57946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1985</v>
      </c>
      <c r="H54" s="187">
        <v>1935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70694</v>
      </c>
      <c r="D56" s="570">
        <f>D20+D21+D22+D28+D33+D46+D52+D54+D55</f>
        <v>70670</v>
      </c>
      <c r="E56" s="94" t="s">
        <v>825</v>
      </c>
      <c r="F56" s="93" t="s">
        <v>172</v>
      </c>
      <c r="G56" s="567">
        <f>G50+G52+G53+G54+G55</f>
        <v>59886</v>
      </c>
      <c r="H56" s="568">
        <f>H50+H52+H53+H54+H55</f>
        <v>59881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4395</v>
      </c>
      <c r="H59" s="187">
        <v>3538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10161</v>
      </c>
      <c r="H60" s="187">
        <v>11286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24102</v>
      </c>
      <c r="H61" s="564">
        <f>SUM(H62:H68)</f>
        <v>25041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9529</v>
      </c>
      <c r="H63" s="188">
        <v>9418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178</v>
      </c>
      <c r="H64" s="188">
        <v>203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>
        <v>14279</v>
      </c>
      <c r="H65" s="188">
        <v>14905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18</v>
      </c>
      <c r="H66" s="188">
        <v>16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</v>
      </c>
      <c r="H67" s="188">
        <v>4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97</v>
      </c>
      <c r="H68" s="188">
        <v>495</v>
      </c>
    </row>
    <row r="69" spans="1:8" ht="15.75">
      <c r="A69" s="84" t="s">
        <v>210</v>
      </c>
      <c r="B69" s="86" t="s">
        <v>211</v>
      </c>
      <c r="C69" s="188">
        <v>411</v>
      </c>
      <c r="D69" s="188">
        <v>1919</v>
      </c>
      <c r="E69" s="192" t="s">
        <v>79</v>
      </c>
      <c r="F69" s="87" t="s">
        <v>216</v>
      </c>
      <c r="G69" s="188">
        <v>5</v>
      </c>
      <c r="H69" s="188">
        <v>5</v>
      </c>
    </row>
    <row r="70" spans="1:8" ht="15.75">
      <c r="A70" s="84" t="s">
        <v>214</v>
      </c>
      <c r="B70" s="86" t="s">
        <v>215</v>
      </c>
      <c r="C70" s="188">
        <v>459</v>
      </c>
      <c r="D70" s="188">
        <v>450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839</v>
      </c>
      <c r="D71" s="188">
        <v>831</v>
      </c>
      <c r="E71" s="461" t="s">
        <v>47</v>
      </c>
      <c r="F71" s="89" t="s">
        <v>223</v>
      </c>
      <c r="G71" s="565">
        <f>G59+G60+G61+G69+G70</f>
        <v>38663</v>
      </c>
      <c r="H71" s="566">
        <f>H59+H60+H61+H69+H70</f>
        <v>39870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8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85</v>
      </c>
      <c r="D75" s="188">
        <v>144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1802</v>
      </c>
      <c r="D76" s="566">
        <f>SUM(D68:D75)</f>
        <v>3344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54086</v>
      </c>
      <c r="D79" s="564">
        <f>SUM(D80:D82)</f>
        <v>54111</v>
      </c>
      <c r="E79" s="196" t="s">
        <v>824</v>
      </c>
      <c r="F79" s="93" t="s">
        <v>241</v>
      </c>
      <c r="G79" s="567">
        <f>G71+G73+G75+G77</f>
        <v>38663</v>
      </c>
      <c r="H79" s="568">
        <f>H71+H73+H75+H77</f>
        <v>39870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54086</v>
      </c>
      <c r="D82" s="188">
        <v>54111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54086</v>
      </c>
      <c r="D85" s="566">
        <f>D84+D83+D79</f>
        <v>54111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70</v>
      </c>
      <c r="D89" s="187">
        <v>80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2</v>
      </c>
      <c r="D90" s="187">
        <v>2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73</v>
      </c>
      <c r="D92" s="566">
        <f>SUM(D88:D91)</f>
        <v>83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27</v>
      </c>
      <c r="D93" s="466"/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55988</v>
      </c>
      <c r="D94" s="570">
        <f>D65+D76+D85+D92+D93</f>
        <v>57538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126682</v>
      </c>
      <c r="D95" s="572">
        <f>D94+D56</f>
        <v>128208</v>
      </c>
      <c r="E95" s="220" t="s">
        <v>915</v>
      </c>
      <c r="F95" s="476" t="s">
        <v>268</v>
      </c>
      <c r="G95" s="571">
        <f>G37+G40+G56+G79</f>
        <v>126682</v>
      </c>
      <c r="H95" s="572">
        <f>H37+H40+H56+H79</f>
        <v>128208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9" t="str">
        <f>pdeReportingDate</f>
        <v>30.05.2022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Сузан Басри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951</v>
      </c>
      <c r="C103" s="668"/>
      <c r="D103" s="668"/>
      <c r="E103" s="668"/>
      <c r="M103" s="92"/>
    </row>
    <row r="104" spans="1:5" ht="21.75" customHeight="1">
      <c r="A104" s="662"/>
      <c r="B104" s="668" t="s">
        <v>951</v>
      </c>
      <c r="C104" s="668"/>
      <c r="D104" s="668"/>
      <c r="E104" s="668"/>
    </row>
    <row r="105" spans="1:13" ht="21.75" customHeight="1">
      <c r="A105" s="662"/>
      <c r="B105" s="668" t="s">
        <v>951</v>
      </c>
      <c r="C105" s="668"/>
      <c r="D105" s="668"/>
      <c r="E105" s="668"/>
      <c r="M105" s="92"/>
    </row>
    <row r="106" spans="1:5" ht="21.75" customHeight="1">
      <c r="A106" s="662"/>
      <c r="B106" s="668" t="s">
        <v>951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</v>
      </c>
      <c r="D12" s="307">
        <v>6</v>
      </c>
      <c r="E12" s="185" t="s">
        <v>277</v>
      </c>
      <c r="F12" s="231" t="s">
        <v>278</v>
      </c>
      <c r="G12" s="307"/>
      <c r="H12" s="608"/>
    </row>
    <row r="13" spans="1:8" ht="15.75">
      <c r="A13" s="185" t="s">
        <v>279</v>
      </c>
      <c r="B13" s="181" t="s">
        <v>280</v>
      </c>
      <c r="C13" s="307">
        <v>64</v>
      </c>
      <c r="D13" s="307">
        <v>67</v>
      </c>
      <c r="E13" s="185" t="s">
        <v>281</v>
      </c>
      <c r="F13" s="231" t="s">
        <v>282</v>
      </c>
      <c r="G13" s="307"/>
      <c r="H13" s="608"/>
    </row>
    <row r="14" spans="1:8" ht="15.75">
      <c r="A14" s="185" t="s">
        <v>283</v>
      </c>
      <c r="B14" s="181" t="s">
        <v>284</v>
      </c>
      <c r="C14" s="307"/>
      <c r="D14" s="307">
        <v>16</v>
      </c>
      <c r="E14" s="236" t="s">
        <v>285</v>
      </c>
      <c r="F14" s="231" t="s">
        <v>286</v>
      </c>
      <c r="G14" s="307">
        <v>13</v>
      </c>
      <c r="H14" s="608">
        <v>12</v>
      </c>
    </row>
    <row r="15" spans="1:8" ht="15.75">
      <c r="A15" s="185" t="s">
        <v>287</v>
      </c>
      <c r="B15" s="181" t="s">
        <v>288</v>
      </c>
      <c r="C15" s="307">
        <v>39</v>
      </c>
      <c r="D15" s="307">
        <v>37</v>
      </c>
      <c r="E15" s="236" t="s">
        <v>79</v>
      </c>
      <c r="F15" s="231" t="s">
        <v>289</v>
      </c>
      <c r="G15" s="307"/>
      <c r="H15" s="608"/>
    </row>
    <row r="16" spans="1:8" ht="15.75">
      <c r="A16" s="185" t="s">
        <v>290</v>
      </c>
      <c r="B16" s="181" t="s">
        <v>291</v>
      </c>
      <c r="C16" s="307">
        <v>7</v>
      </c>
      <c r="D16" s="307">
        <v>8</v>
      </c>
      <c r="E16" s="227" t="s">
        <v>52</v>
      </c>
      <c r="F16" s="255" t="s">
        <v>292</v>
      </c>
      <c r="G16" s="596">
        <f>SUM(G12:G15)</f>
        <v>13</v>
      </c>
      <c r="H16" s="597">
        <f>SUM(H12:H15)</f>
        <v>12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96</v>
      </c>
      <c r="D19" s="307">
        <v>93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211</v>
      </c>
      <c r="D22" s="597">
        <f>SUM(D12:D18)+D19</f>
        <v>227</v>
      </c>
      <c r="E22" s="185" t="s">
        <v>309</v>
      </c>
      <c r="F22" s="228" t="s">
        <v>310</v>
      </c>
      <c r="G22" s="307">
        <v>8</v>
      </c>
      <c r="H22" s="308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</v>
      </c>
      <c r="H24" s="308">
        <v>11</v>
      </c>
    </row>
    <row r="25" spans="1:8" ht="31.5">
      <c r="A25" s="185" t="s">
        <v>316</v>
      </c>
      <c r="B25" s="228" t="s">
        <v>317</v>
      </c>
      <c r="C25" s="307">
        <v>715</v>
      </c>
      <c r="D25" s="307">
        <v>908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>
        <v>4</v>
      </c>
      <c r="E26" s="185" t="s">
        <v>322</v>
      </c>
      <c r="F26" s="228" t="s">
        <v>323</v>
      </c>
      <c r="G26" s="307">
        <v>638</v>
      </c>
      <c r="H26" s="308">
        <v>1576</v>
      </c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6">
        <f>SUM(G22:G26)</f>
        <v>656</v>
      </c>
      <c r="H27" s="597">
        <f>SUM(H22:H26)</f>
        <v>1598</v>
      </c>
    </row>
    <row r="28" spans="1:8" ht="15.75">
      <c r="A28" s="185" t="s">
        <v>79</v>
      </c>
      <c r="B28" s="228" t="s">
        <v>327</v>
      </c>
      <c r="C28" s="307">
        <v>17</v>
      </c>
      <c r="D28" s="307">
        <v>168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732</v>
      </c>
      <c r="D29" s="597">
        <f>SUM(D25:D28)</f>
        <v>1080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943</v>
      </c>
      <c r="D31" s="603">
        <f>D29+D22</f>
        <v>1307</v>
      </c>
      <c r="E31" s="242" t="s">
        <v>800</v>
      </c>
      <c r="F31" s="257" t="s">
        <v>331</v>
      </c>
      <c r="G31" s="244">
        <f>G16+G18+G27</f>
        <v>669</v>
      </c>
      <c r="H31" s="245">
        <f>H16+H18+H27</f>
        <v>1610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303</v>
      </c>
      <c r="E33" s="224" t="s">
        <v>334</v>
      </c>
      <c r="F33" s="229" t="s">
        <v>335</v>
      </c>
      <c r="G33" s="596">
        <f>IF((C31-G31)&gt;0,C31-G31,0)</f>
        <v>274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943</v>
      </c>
      <c r="D36" s="605">
        <f>D31-D34+D35</f>
        <v>1307</v>
      </c>
      <c r="E36" s="253" t="s">
        <v>346</v>
      </c>
      <c r="F36" s="247" t="s">
        <v>347</v>
      </c>
      <c r="G36" s="258">
        <f>G35-G34+G31</f>
        <v>669</v>
      </c>
      <c r="H36" s="259">
        <f>H35-H34+H31</f>
        <v>1610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303</v>
      </c>
      <c r="E37" s="252" t="s">
        <v>350</v>
      </c>
      <c r="F37" s="257" t="s">
        <v>351</v>
      </c>
      <c r="G37" s="244">
        <f>IF((C36-G36)&gt;0,C36-G36,0)</f>
        <v>274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50</v>
      </c>
      <c r="D38" s="597">
        <f>D39+D40+D41</f>
        <v>155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50</v>
      </c>
      <c r="D40" s="308">
        <v>155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148</v>
      </c>
      <c r="E42" s="238" t="s">
        <v>362</v>
      </c>
      <c r="F42" s="186" t="s">
        <v>363</v>
      </c>
      <c r="G42" s="232">
        <f>IF(G37&gt;0,IF(C38+G37&lt;0,0,C38+G37),IF(C37-C38&lt;0,C38-C37,0))</f>
        <v>324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>
        <v>290</v>
      </c>
      <c r="H43" s="606">
        <v>310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458</v>
      </c>
      <c r="E44" s="253" t="s">
        <v>369</v>
      </c>
      <c r="F44" s="260" t="s">
        <v>370</v>
      </c>
      <c r="G44" s="258">
        <f>IF(C42=0,IF(G42-G43&gt;0,G42-G43+C43,0),IF(C42-C43&lt;0,C43-C42+G43,0))</f>
        <v>34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993</v>
      </c>
      <c r="D45" s="599">
        <f>D36+D38+D42</f>
        <v>1610</v>
      </c>
      <c r="E45" s="261" t="s">
        <v>373</v>
      </c>
      <c r="F45" s="263" t="s">
        <v>374</v>
      </c>
      <c r="G45" s="598">
        <f>G42+G36</f>
        <v>993</v>
      </c>
      <c r="H45" s="599">
        <f>H42+H36</f>
        <v>1610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9" t="str">
        <f>pdeReportingDate</f>
        <v>30.05.2022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Сузан Басри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1532</v>
      </c>
      <c r="D11" s="188">
        <v>240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-166</v>
      </c>
      <c r="D12" s="188">
        <v>-127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53</v>
      </c>
      <c r="D13" s="188">
        <v>16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</v>
      </c>
      <c r="D14" s="188">
        <v>-38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-488</v>
      </c>
      <c r="D15" s="188">
        <v>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</v>
      </c>
      <c r="D20" s="188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916</v>
      </c>
      <c r="D21" s="627">
        <f>SUM(D11:D20)</f>
        <v>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0</v>
      </c>
      <c r="D33" s="627">
        <f>SUM(D23:D32)</f>
        <v>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2065</v>
      </c>
      <c r="D37" s="188">
        <v>365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-2633</v>
      </c>
      <c r="D38" s="188">
        <v>-404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-358</v>
      </c>
      <c r="D40" s="188">
        <v>-176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-926</v>
      </c>
      <c r="D43" s="629">
        <f>SUM(D35:D42)</f>
        <v>-215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</v>
      </c>
      <c r="D44" s="298">
        <f>D43+D33+D21</f>
        <v>-104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</v>
      </c>
      <c r="D45" s="300">
        <v>176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73</v>
      </c>
      <c r="D46" s="302">
        <f>D45+D44</f>
        <v>72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</v>
      </c>
      <c r="D47" s="289">
        <v>70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</v>
      </c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9" t="str">
        <f>pdeReportingDate</f>
        <v>30.05.2022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Сузан Басри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9995</v>
      </c>
      <c r="D13" s="552">
        <f>'1-Баланс'!H20</f>
        <v>0</v>
      </c>
      <c r="E13" s="552">
        <f>'1-Баланс'!H21</f>
        <v>0</v>
      </c>
      <c r="F13" s="552">
        <f>'1-Баланс'!H23</f>
        <v>999</v>
      </c>
      <c r="G13" s="552">
        <f>'1-Баланс'!H24</f>
        <v>0</v>
      </c>
      <c r="H13" s="553"/>
      <c r="I13" s="552">
        <f>'1-Баланс'!H29+'1-Баланс'!H32</f>
        <v>8121</v>
      </c>
      <c r="J13" s="552">
        <f>'1-Баланс'!H30+'1-Баланс'!H33</f>
        <v>0</v>
      </c>
      <c r="K13" s="553"/>
      <c r="L13" s="552">
        <f>SUM(C13:K13)</f>
        <v>19115</v>
      </c>
      <c r="M13" s="554">
        <f>'1-Баланс'!H40</f>
        <v>9342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9995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999</v>
      </c>
      <c r="G17" s="621">
        <f t="shared" si="2"/>
        <v>0</v>
      </c>
      <c r="H17" s="621">
        <f t="shared" si="2"/>
        <v>0</v>
      </c>
      <c r="I17" s="621">
        <f t="shared" si="2"/>
        <v>8121</v>
      </c>
      <c r="J17" s="621">
        <f t="shared" si="2"/>
        <v>0</v>
      </c>
      <c r="K17" s="621">
        <f t="shared" si="2"/>
        <v>0</v>
      </c>
      <c r="L17" s="552">
        <f t="shared" si="1"/>
        <v>19115</v>
      </c>
      <c r="M17" s="622">
        <f t="shared" si="2"/>
        <v>9342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-34</v>
      </c>
      <c r="K18" s="553"/>
      <c r="L18" s="552">
        <f t="shared" si="1"/>
        <v>-34</v>
      </c>
      <c r="M18" s="606">
        <f>+'2-Отчет за доходите'!C43-'2-Отчет за доходите'!G43</f>
        <v>-290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9995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999</v>
      </c>
      <c r="G31" s="621">
        <f t="shared" si="6"/>
        <v>0</v>
      </c>
      <c r="H31" s="621">
        <f t="shared" si="6"/>
        <v>0</v>
      </c>
      <c r="I31" s="621">
        <f t="shared" si="6"/>
        <v>8121</v>
      </c>
      <c r="J31" s="621">
        <f t="shared" si="6"/>
        <v>-34</v>
      </c>
      <c r="K31" s="621">
        <f t="shared" si="6"/>
        <v>0</v>
      </c>
      <c r="L31" s="552">
        <f t="shared" si="1"/>
        <v>19081</v>
      </c>
      <c r="M31" s="622">
        <f t="shared" si="6"/>
        <v>9052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9995</v>
      </c>
      <c r="D34" s="555">
        <f t="shared" si="7"/>
        <v>0</v>
      </c>
      <c r="E34" s="555">
        <f t="shared" si="7"/>
        <v>0</v>
      </c>
      <c r="F34" s="555">
        <f t="shared" si="7"/>
        <v>999</v>
      </c>
      <c r="G34" s="555">
        <f t="shared" si="7"/>
        <v>0</v>
      </c>
      <c r="H34" s="555">
        <f t="shared" si="7"/>
        <v>0</v>
      </c>
      <c r="I34" s="555">
        <f t="shared" si="7"/>
        <v>8121</v>
      </c>
      <c r="J34" s="555">
        <f t="shared" si="7"/>
        <v>-34</v>
      </c>
      <c r="K34" s="555">
        <f t="shared" si="7"/>
        <v>0</v>
      </c>
      <c r="L34" s="619">
        <f t="shared" si="1"/>
        <v>19081</v>
      </c>
      <c r="M34" s="556">
        <f>M31+M32+M33</f>
        <v>9052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9" t="str">
        <f>pdeReportingDate</f>
        <v>30.05.2022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Сузан Басри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1387</v>
      </c>
      <c r="E13" s="319">
        <v>24</v>
      </c>
      <c r="F13" s="319"/>
      <c r="G13" s="320">
        <f t="shared" si="2"/>
        <v>1411</v>
      </c>
      <c r="H13" s="319"/>
      <c r="I13" s="319"/>
      <c r="J13" s="320">
        <f t="shared" si="3"/>
        <v>1411</v>
      </c>
      <c r="K13" s="319">
        <v>58</v>
      </c>
      <c r="L13" s="319"/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1353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1387</v>
      </c>
      <c r="E19" s="321">
        <f>SUM(E11:E18)</f>
        <v>24</v>
      </c>
      <c r="F19" s="321">
        <f>SUM(F11:F18)</f>
        <v>0</v>
      </c>
      <c r="G19" s="320">
        <f t="shared" si="2"/>
        <v>1411</v>
      </c>
      <c r="H19" s="321">
        <f>SUM(H11:H18)</f>
        <v>0</v>
      </c>
      <c r="I19" s="321">
        <f>SUM(I11:I18)</f>
        <v>0</v>
      </c>
      <c r="J19" s="320">
        <f t="shared" si="3"/>
        <v>1411</v>
      </c>
      <c r="K19" s="321">
        <f>SUM(K11:K18)</f>
        <v>58</v>
      </c>
      <c r="L19" s="321">
        <f>SUM(L11:L18)</f>
        <v>0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1353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68902</v>
      </c>
      <c r="E20" s="319"/>
      <c r="F20" s="319"/>
      <c r="G20" s="320">
        <f t="shared" si="2"/>
        <v>68902</v>
      </c>
      <c r="H20" s="319"/>
      <c r="I20" s="319"/>
      <c r="J20" s="320">
        <f t="shared" si="3"/>
        <v>68902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726</v>
      </c>
      <c r="E41" s="319"/>
      <c r="F41" s="319"/>
      <c r="G41" s="320">
        <f t="shared" si="2"/>
        <v>726</v>
      </c>
      <c r="H41" s="319"/>
      <c r="I41" s="319"/>
      <c r="J41" s="320">
        <f t="shared" si="3"/>
        <v>726</v>
      </c>
      <c r="K41" s="319">
        <v>287</v>
      </c>
      <c r="L41" s="319"/>
      <c r="M41" s="319"/>
      <c r="N41" s="320">
        <f t="shared" si="4"/>
        <v>287</v>
      </c>
      <c r="O41" s="319"/>
      <c r="P41" s="319"/>
      <c r="Q41" s="320">
        <f t="shared" si="7"/>
        <v>287</v>
      </c>
      <c r="R41" s="331">
        <f t="shared" si="8"/>
        <v>439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71015</v>
      </c>
      <c r="E42" s="340">
        <f>E19+E20+E21+E27+E40+E41</f>
        <v>24</v>
      </c>
      <c r="F42" s="340">
        <f aca="true" t="shared" si="11" ref="F42:R42">F19+F20+F21+F27+F40+F41</f>
        <v>0</v>
      </c>
      <c r="G42" s="340">
        <f t="shared" si="11"/>
        <v>71039</v>
      </c>
      <c r="H42" s="340">
        <f t="shared" si="11"/>
        <v>0</v>
      </c>
      <c r="I42" s="340">
        <f t="shared" si="11"/>
        <v>0</v>
      </c>
      <c r="J42" s="340">
        <f t="shared" si="11"/>
        <v>71039</v>
      </c>
      <c r="K42" s="340">
        <f t="shared" si="11"/>
        <v>345</v>
      </c>
      <c r="L42" s="340">
        <f t="shared" si="11"/>
        <v>0</v>
      </c>
      <c r="M42" s="340">
        <f t="shared" si="11"/>
        <v>0</v>
      </c>
      <c r="N42" s="340">
        <f t="shared" si="11"/>
        <v>345</v>
      </c>
      <c r="O42" s="340">
        <f t="shared" si="11"/>
        <v>0</v>
      </c>
      <c r="P42" s="340">
        <f t="shared" si="11"/>
        <v>0</v>
      </c>
      <c r="Q42" s="340">
        <f t="shared" si="11"/>
        <v>345</v>
      </c>
      <c r="R42" s="341">
        <f t="shared" si="11"/>
        <v>70694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9" t="str">
        <f>pdeReportingDate</f>
        <v>30.05.2022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Сузан Басри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411</v>
      </c>
      <c r="D30" s="359">
        <f>+C30</f>
        <v>411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459</v>
      </c>
      <c r="D31" s="359">
        <f>+C31</f>
        <v>459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+'1-Баланс'!C71</f>
        <v>839</v>
      </c>
      <c r="D32" s="359">
        <f>+C32</f>
        <v>839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</v>
      </c>
      <c r="D35" s="353">
        <f>SUM(D36:D39)</f>
        <v>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+'1-Баланс'!C73</f>
        <v>8</v>
      </c>
      <c r="D37" s="359">
        <f>+C37</f>
        <v>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85</v>
      </c>
      <c r="D40" s="353">
        <f>SUM(D41:D44)</f>
        <v>8</v>
      </c>
      <c r="E40" s="360">
        <f>SUM(E41:E44)</f>
        <v>77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85</v>
      </c>
      <c r="D44" s="359">
        <v>8</v>
      </c>
      <c r="E44" s="360">
        <f t="shared" si="0"/>
        <v>77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1802</v>
      </c>
      <c r="D45" s="429">
        <f>D26+D30+D31+D33+D32+D34+D35+D40</f>
        <v>1725</v>
      </c>
      <c r="E45" s="430">
        <f>E26+E30+E31+E33+E32+E34+E35+E40</f>
        <v>77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1802</v>
      </c>
      <c r="D46" s="435">
        <f>D45+D23+D21+D11</f>
        <v>1725</v>
      </c>
      <c r="E46" s="436">
        <f>E45+E23+E21+E11</f>
        <v>77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31908</v>
      </c>
      <c r="D58" s="129">
        <f>D59+D61</f>
        <v>0</v>
      </c>
      <c r="E58" s="127">
        <f t="shared" si="1"/>
        <v>31908</v>
      </c>
      <c r="F58" s="389">
        <f>F59+F61</f>
        <v>48696</v>
      </c>
    </row>
    <row r="59" spans="1:6" ht="15.75">
      <c r="A59" s="361" t="s">
        <v>671</v>
      </c>
      <c r="B59" s="126" t="s">
        <v>672</v>
      </c>
      <c r="C59" s="188">
        <f>+'1-Баланс'!G45</f>
        <v>31908</v>
      </c>
      <c r="D59" s="188"/>
      <c r="E59" s="127">
        <f t="shared" si="1"/>
        <v>31908</v>
      </c>
      <c r="F59" s="187">
        <v>48696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+'1-Баланс'!G48</f>
        <v>25993</v>
      </c>
      <c r="D65" s="188"/>
      <c r="E65" s="127">
        <f t="shared" si="1"/>
        <v>25993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57901</v>
      </c>
      <c r="D68" s="426">
        <f>D54+D58+D63+D64+D65+D66</f>
        <v>0</v>
      </c>
      <c r="E68" s="427">
        <f t="shared" si="1"/>
        <v>57901</v>
      </c>
      <c r="F68" s="428">
        <f>F54+F58+F63+F64+F65+F66</f>
        <v>48696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+'1-Баланс'!G54</f>
        <v>1985</v>
      </c>
      <c r="D70" s="188"/>
      <c r="E70" s="127">
        <f t="shared" si="1"/>
        <v>1985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4395</v>
      </c>
      <c r="D77" s="129">
        <f>D78+D80</f>
        <v>0</v>
      </c>
      <c r="E77" s="129">
        <f>E78+E80</f>
        <v>4395</v>
      </c>
      <c r="F77" s="389">
        <f>F78+F80</f>
        <v>264</v>
      </c>
    </row>
    <row r="78" spans="1:6" ht="15.75">
      <c r="A78" s="361" t="s">
        <v>700</v>
      </c>
      <c r="B78" s="126" t="s">
        <v>701</v>
      </c>
      <c r="C78" s="188">
        <f>+'1-Баланс'!G59</f>
        <v>4395</v>
      </c>
      <c r="D78" s="188"/>
      <c r="E78" s="127">
        <f t="shared" si="1"/>
        <v>4395</v>
      </c>
      <c r="F78" s="187">
        <v>264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10161</v>
      </c>
      <c r="D82" s="129">
        <f>SUM(D83:D86)</f>
        <v>10161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+'1-Баланс'!G60-'Справка 7'!C85</f>
        <v>1781</v>
      </c>
      <c r="D84" s="188">
        <f>+C84</f>
        <v>1781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8380</v>
      </c>
      <c r="D85" s="188">
        <f>+C85</f>
        <v>8380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24102</v>
      </c>
      <c r="D87" s="125">
        <f>SUM(D88:D92)+D96</f>
        <v>24102</v>
      </c>
      <c r="E87" s="125">
        <f>SUM(E88:E92)+E96</f>
        <v>0</v>
      </c>
      <c r="F87" s="388">
        <f>SUM(F88:F92)+F96</f>
        <v>17127</v>
      </c>
    </row>
    <row r="88" spans="1:6" ht="15.75">
      <c r="A88" s="361" t="s">
        <v>719</v>
      </c>
      <c r="B88" s="126" t="s">
        <v>720</v>
      </c>
      <c r="C88" s="188">
        <f>+'1-Баланс'!G63</f>
        <v>9529</v>
      </c>
      <c r="D88" s="188">
        <f>+C88</f>
        <v>9529</v>
      </c>
      <c r="E88" s="127">
        <f t="shared" si="1"/>
        <v>0</v>
      </c>
      <c r="F88" s="187">
        <f>22613-5486</f>
        <v>17127</v>
      </c>
    </row>
    <row r="89" spans="1:6" ht="15.75">
      <c r="A89" s="361" t="s">
        <v>721</v>
      </c>
      <c r="B89" s="126" t="s">
        <v>722</v>
      </c>
      <c r="C89" s="188">
        <f>+'1-Баланс'!G64</f>
        <v>178</v>
      </c>
      <c r="D89" s="188">
        <f>+C89</f>
        <v>178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14279</v>
      </c>
      <c r="D90" s="188">
        <f>+C90</f>
        <v>14279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18</v>
      </c>
      <c r="D91" s="188">
        <f>+C91</f>
        <v>18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97</v>
      </c>
      <c r="D92" s="129">
        <f>SUM(D93:D95)</f>
        <v>97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97</v>
      </c>
      <c r="D95" s="188">
        <f>+C95</f>
        <v>97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1</v>
      </c>
      <c r="D96" s="188">
        <f>+C96</f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5</v>
      </c>
      <c r="D97" s="188">
        <f>+C97</f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38663</v>
      </c>
      <c r="D98" s="424">
        <f>D87+D82+D77+D73+D97</f>
        <v>34268</v>
      </c>
      <c r="E98" s="424">
        <f>E87+E82+E77+E73+E97</f>
        <v>4395</v>
      </c>
      <c r="F98" s="425">
        <f>F87+F82+F77+F73+F97</f>
        <v>17391</v>
      </c>
    </row>
    <row r="99" spans="1:6" ht="16.5" thickBot="1">
      <c r="A99" s="403" t="s">
        <v>739</v>
      </c>
      <c r="B99" s="404" t="s">
        <v>740</v>
      </c>
      <c r="C99" s="418">
        <f>C98+C70+C68</f>
        <v>98549</v>
      </c>
      <c r="D99" s="418">
        <f>D98+D70+D68</f>
        <v>34268</v>
      </c>
      <c r="E99" s="418">
        <f>E98+E70+E68</f>
        <v>64281</v>
      </c>
      <c r="F99" s="419">
        <f>F98+F70+F68</f>
        <v>66087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9" t="str">
        <f>pdeReportingDate</f>
        <v>30.05.2022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Сузан Басри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951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951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951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951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704915</v>
      </c>
      <c r="D20" s="440"/>
      <c r="E20" s="440"/>
      <c r="F20" s="440">
        <v>47775</v>
      </c>
      <c r="G20" s="440">
        <v>549</v>
      </c>
      <c r="H20" s="440"/>
      <c r="I20" s="441">
        <f t="shared" si="0"/>
        <v>48324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28505</v>
      </c>
      <c r="D26" s="440"/>
      <c r="E26" s="440"/>
      <c r="F26" s="440">
        <v>5671</v>
      </c>
      <c r="G26" s="440">
        <v>91</v>
      </c>
      <c r="H26" s="440"/>
      <c r="I26" s="441">
        <f t="shared" si="0"/>
        <v>5762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733420</v>
      </c>
      <c r="D27" s="447">
        <f t="shared" si="2"/>
        <v>0</v>
      </c>
      <c r="E27" s="447">
        <f t="shared" si="2"/>
        <v>0</v>
      </c>
      <c r="F27" s="447">
        <f t="shared" si="2"/>
        <v>53446</v>
      </c>
      <c r="G27" s="447">
        <f t="shared" si="2"/>
        <v>640</v>
      </c>
      <c r="H27" s="447">
        <f t="shared" si="2"/>
        <v>0</v>
      </c>
      <c r="I27" s="448">
        <f t="shared" si="0"/>
        <v>54086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9" t="str">
        <f>pdeReportingDate</f>
        <v>30.05.2022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Сузан Басри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31.03.2022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126682</v>
      </c>
      <c r="D6" s="643">
        <f aca="true" t="shared" si="0" ref="D6:D15">C6-E6</f>
        <v>0</v>
      </c>
      <c r="E6" s="642">
        <f>'1-Баланс'!G95</f>
        <v>126682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19081</v>
      </c>
      <c r="D7" s="643">
        <f t="shared" si="0"/>
        <v>9086</v>
      </c>
      <c r="E7" s="642">
        <f>'1-Баланс'!G18</f>
        <v>9995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-34</v>
      </c>
      <c r="D8" s="643">
        <f t="shared" si="0"/>
        <v>0</v>
      </c>
      <c r="E8" s="642">
        <f>ABS('2-Отчет за доходите'!C44)-ABS('2-Отчет за доходите'!G44)</f>
        <v>-34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83</v>
      </c>
      <c r="D9" s="643">
        <f t="shared" si="0"/>
        <v>0</v>
      </c>
      <c r="E9" s="642">
        <f>'3-Отчет за паричния поток'!C45</f>
        <v>83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73</v>
      </c>
      <c r="D10" s="643">
        <f t="shared" si="0"/>
        <v>0</v>
      </c>
      <c r="E10" s="642">
        <f>'3-Отчет за паричния поток'!C46</f>
        <v>73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19081</v>
      </c>
      <c r="D11" s="643">
        <f t="shared" si="0"/>
        <v>0</v>
      </c>
      <c r="E11" s="642">
        <f>'4-Отчет за собствения капитал'!L34</f>
        <v>19081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2016-09-14T10:20:26Z</cp:lastPrinted>
  <dcterms:created xsi:type="dcterms:W3CDTF">2006-09-16T00:00:00Z</dcterms:created>
  <dcterms:modified xsi:type="dcterms:W3CDTF">2022-05-30T10:14:39Z</dcterms:modified>
  <cp:category/>
  <cp:version/>
  <cp:contentType/>
  <cp:contentStatus/>
</cp:coreProperties>
</file>