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<sst xmlns="http://schemas.openxmlformats.org/spreadsheetml/2006/main" count="4321" uniqueCount="1002">
  <si>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</si>
  <si>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</si>
  <si>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</si>
  <si>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</si>
  <si>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</si>
  <si>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</si>
  <si>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</si>
  <si>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</si>
  <si>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</si>
  <si>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</si>
  <si>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</si>
  <si>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</si>
  <si>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</si>
  <si>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</si>
  <si>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</si>
  <si>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</si>
  <si>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</si>
  <si>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</si>
  <si>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</si>
  <si>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</si>
  <si>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</si>
  <si>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</si>
  <si>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</si>
  <si>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</si>
  <si>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</si>
  <si>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</si>
  <si>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</si>
  <si>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</si>
  <si>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</si>
  <si>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</si>
  <si>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</si>
  <si>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</si>
  <si>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</si>
  <si>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</si>
  <si>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</si>
  <si>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</si>
  <si>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</si>
  <si>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</si>
  <si>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</si>
  <si>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</si>
  <si>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</si>
  <si>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</si>
  <si>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</si>
  <si>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</si>
  <si>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</si>
  <si>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</si>
  <si>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</si>
  <si>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</si>
  <si>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</si>
  <si>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</si>
  <si>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</si>
  <si>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</si>
  <si>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</si>
  <si>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</si>
  <si>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</si>
  <si>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</si>
  <si>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</si>
  <si>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</si>
  <si>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</si>
  <si>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</si>
  <si>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</si>
  <si>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</si>
  <si>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</si>
  <si>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</si>
  <si>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</si>
  <si>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</si>
  <si>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</si>
  <si>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</si>
  <si>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</si>
  <si>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</si>
  <si>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</si>
  <si>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</si>
  <si>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</si>
  <si>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</si>
  <si>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</si>
  <si>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</si>
  <si>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</si>
  <si>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</si>
  <si>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</si>
  <si>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</si>
  <si>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</si>
  <si>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</si>
  <si>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</si>
  <si>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</si>
  <si>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</si>
  <si>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</si>
  <si>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</si>
  <si>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</si>
  <si>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</si>
  <si>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</si>
  <si>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</si>
  <si>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</si>
  <si>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</si>
  <si>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</si>
  <si>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</si>
  <si>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</si>
  <si>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</si>
  <si>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</si>
  <si>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</si>
  <si>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</si>
  <si>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</si>
  <si>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</si>
  <si>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</si>
  <si>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</si>
  <si>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</si>
  <si>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</si>
  <si>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</si>
  <si>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</si>
  <si>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</si>
  <si>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</si>
  <si>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</si>
  <si>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</si>
  <si>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</si>
  <si>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</si>
  <si>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</si>
  <si>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</si>
  <si>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</si>
  <si>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</si>
  <si>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</si>
  <si>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</si>
  <si>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</si>
  <si>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</si>
  <si>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</si>
  <si>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</si>
  <si>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</si>
  <si>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</si>
  <si>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</si>
  <si>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</si>
  <si>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</si>
  <si>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</si>
  <si>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</si>
  <si>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</si>
  <si>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</si>
  <si>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</si>
  <si>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</si>
  <si>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</si>
  <si>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</si>
  <si>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</si>
  <si>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</si>
  <si>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</si>
  <si>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</si>
  <si>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</si>
  <si>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</si>
  <si>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</si>
  <si>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</si>
  <si>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</si>
  <si>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</si>
  <si>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</si>
  <si>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</si>
  <si>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</si>
  <si>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</si>
  <si>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</si>
  <si>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</si>
  <si>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</si>
  <si>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</si>
  <si>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</si>
  <si>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</si>
  <si>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</si>
  <si>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</si>
  <si>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</si>
  <si>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</si>
  <si>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</si>
  <si>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</si>
  <si>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</si>
  <si>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</si>
  <si>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</si>
  <si>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</si>
  <si>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</si>
  <si>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</si>
  <si>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</si>
  <si>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</si>
  <si>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</si>
  <si>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</si>
  <si>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</si>
  <si>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</si>
  <si>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</si>
  <si>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</si>
  <si>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</si>
  <si>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</si>
  <si>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</si>
  <si>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</si>
  <si>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</si>
  <si>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</si>
  <si>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</si>
  <si>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</si>
  <si>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</si>
  <si>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</si>
  <si>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</si>
  <si>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</si>
  <si>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</si>
  <si>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</si>
  <si>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</si>
  <si>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</si>
  <si>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</si>
  <si>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</si>
  <si>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</si>
  <si>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</si>
  <si>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</si>
  <si>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</si>
  <si>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</si>
  <si>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</si>
  <si>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</si>
  <si>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</si>
  <si>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</si>
  <si>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</si>
  <si>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</si>
  <si>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</si>
  <si>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</si>
  <si>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</si>
  <si>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</si>
  <si>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</si>
  <si>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</si>
  <si>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</si>
  <si>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</si>
  <si>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</si>
  <si>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</si>
  <si>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</si>
  <si>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</si>
  <si>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</si>
  <si>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</si>
  <si>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</si>
  <si>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</si>
  <si>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</si>
  <si>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</si>
  <si>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</si>
  <si>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</si>
  <si>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</si>
  <si>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</si>
  <si>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</si>
  <si>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</si>
  <si>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</si>
  <si>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</si>
  <si>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</si>
  <si>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</si>
  <si>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</si>
  <si>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</si>
  <si>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</si>
  <si>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</si>
  <si>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</si>
  <si>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</si>
  <si>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</si>
  <si>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</si>
  <si>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</si>
  <si>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</si>
  <si>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</si>
  <si>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</si>
  <si>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</si>
  <si>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</si>
  <si>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</si>
  <si>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</si>
  <si>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</si>
  <si>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</si>
  <si>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</si>
  <si>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</si>
  <si>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</si>
  <si>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</si>
  <si>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</si>
  <si>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</si>
  <si>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</si>
  <si>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</si>
  <si>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</si>
  <si>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</si>
  <si>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</si>
  <si>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</si>
  <si>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</si>
  <si>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</si>
  <si>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</si>
  <si>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</si>
  <si>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</si>
  <si>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</si>
  <si>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</si>
  <si>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</si>
  <si>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</si>
  <si>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</si>
  <si>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</si>
  <si>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</si>
  <si>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</si>
  <si>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</si>
  <si>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</si>
  <si>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</si>
  <si>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</si>
  <si>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</si>
  <si>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</si>
  <si>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</si>
  <si>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</si>
  <si>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</si>
  <si>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</si>
  <si>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</si>
  <si>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</si>
  <si>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</si>
  <si>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</si>
  <si>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</si>
  <si>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</si>
  <si>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</si>
  <si>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</si>
  <si>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</si>
  <si>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</si>
  <si>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</si>
  <si>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</si>
  <si>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</si>
  <si>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</si>
  <si>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</si>
  <si>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</si>
  <si>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</si>
  <si>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</si>
  <si>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</si>
  <si>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</si>
  <si>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</si>
  <si>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</si>
  <si>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</si>
  <si>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</si>
  <si>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</si>
  <si>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</si>
  <si>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</si>
  <si>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</si>
  <si>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</si>
  <si>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</si>
  <si>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</si>
  <si>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</si>
  <si>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</si>
  <si>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</si>
  <si>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</si>
  <si>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</si>
  <si>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</si>
  <si>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</si>
  <si>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</si>
  <si>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</si>
  <si>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</si>
  <si>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</si>
  <si>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</si>
  <si>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</si>
  <si>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</si>
  <si>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</si>
  <si>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</si>
  <si>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</si>
  <si>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</si>
  <si>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</si>
  <si>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</si>
  <si>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</si>
  <si>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</si>
  <si>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</si>
  <si>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</si>
  <si>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</si>
  <si>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</si>
  <si>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</si>
  <si>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</si>
  <si>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</si>
  <si>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</si>
  <si>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</si>
  <si>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</si>
  <si>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</si>
  <si>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</si>
  <si>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</si>
  <si>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</si>
  <si>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</si>
  <si>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</si>
  <si>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</si>
  <si>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</si>
  <si>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</si>
  <si>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</si>
  <si>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</si>
  <si>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</si>
  <si>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</si>
  <si>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</si>
  <si>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</si>
  <si>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</si>
  <si>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</si>
  <si>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</si>
  <si>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</si>
  <si>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</si>
  <si>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</si>
  <si>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</si>
  <si>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</si>
  <si>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</si>
  <si>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</si>
  <si>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</si>
  <si>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</si>
  <si>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</si>
  <si>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</si>
  <si>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</si>
  <si>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</si>
  <si>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</si>
  <si>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</si>
  <si>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</si>
  <si>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</si>
  <si>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</si>
  <si>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</si>
  <si>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</si>
  <si>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</si>
  <si>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</si>
  <si>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</si>
  <si>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</si>
  <si>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</si>
  <si>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</si>
  <si>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</si>
  <si>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</si>
  <si>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</si>
  <si>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</si>
  <si>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</si>
  <si>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</si>
  <si>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</si>
  <si>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</si>
  <si>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</si>
  <si>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</si>
  <si>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</si>
  <si>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</si>
  <si>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</si>
  <si>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</si>
  <si>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</si>
  <si>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</si>
  <si>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</si>
  <si>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</si>
  <si>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</si>
  <si>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</si>
  <si>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</si>
  <si>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</si>
  <si>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</si>
  <si>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</si>
  <si>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</si>
  <si>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</si>
  <si>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</si>
  <si>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</si>
  <si>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</si>
  <si>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</si>
  <si>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</si>
  <si>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</si>
  <si>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</si>
  <si>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</si>
  <si>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</si>
  <si>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</si>
  <si>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</si>
  <si>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</si>
  <si>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</si>
  <si>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</si>
  <si>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</si>
  <si>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</si>
  <si>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</si>
  <si>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</si>
  <si>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</si>
  <si>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</si>
  <si>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</si>
  <si>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</si>
  <si>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</si>
  <si>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</si>
  <si>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</si>
  <si>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</si>
  <si>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</si>
  <si>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</si>
  <si>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</si>
  <si>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</si>
  <si>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</si>
  <si>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</si>
  <si>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</si>
  <si>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</si>
  <si>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</si>
  <si>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</si>
  <si>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</si>
  <si>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</si>
  <si>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</si>
  <si>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</si>
  <si>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</si>
  <si>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</si>
  <si>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</si>
  <si>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</si>
  <si>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</si>
  <si>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</si>
  <si>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</si>
  <si>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</si>
  <si>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</si>
  <si>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</si>
  <si>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</si>
  <si>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</si>
  <si>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</si>
  <si>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</si>
  <si>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</si>
  <si>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</si>
  <si>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</si>
  <si>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</si>
  <si>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</si>
  <si>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</si>
  <si>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</si>
  <si>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</si>
  <si>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</si>
  <si>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</si>
  <si>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</si>
  <si>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</si>
  <si>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</si>
  <si>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</si>
  <si>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</si>
  <si>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</si>
  <si>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</si>
  <si>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</si>
  <si>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</si>
  <si>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</si>
  <si>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</si>
  <si>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</si>
  <si>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</si>
  <si>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</si>
  <si>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</si>
  <si>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</si>
  <si>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</si>
  <si>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</si>
  <si>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</si>
  <si>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</si>
  <si>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</si>
  <si>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</si>
  <si>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</si>
  <si>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</si>
  <si>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</si>
  <si>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</si>
  <si>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</si>
  <si>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</si>
  <si>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</si>
  <si>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</si>
  <si>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</si>
  <si>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</si>
  <si>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</si>
  <si>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</si>
  <si>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</si>
  <si>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</si>
  <si>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</si>
  <si>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</si>
  <si>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</si>
  <si>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</si>
  <si>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</si>
  <si>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</si>
  <si>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</si>
  <si>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</si>
  <si>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</si>
  <si>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</si>
  <si>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</si>
  <si>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</si>
  <si>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</si>
  <si>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</si>
  <si>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</si>
  <si>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</si>
  <si>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</si>
  <si>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</si>
  <si>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</si>
  <si>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</si>
  <si>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</si>
  <si>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</si>
  <si>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</si>
  <si>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</si>
  <si>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</si>
  <si>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</si>
  <si>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</si>
  <si>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</si>
  <si>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</si>
  <si>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</si>
  <si>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</si>
  <si>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</si>
  <si>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</si>
  <si>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</si>
  <si>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</si>
  <si>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</si>
  <si>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</si>
  <si>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</si>
  <si>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</si>
  <si>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</si>
  <si>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</si>
  <si>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</si>
  <si>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</si>
  <si>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</si>
  <si>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</si>
  <si>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</si>
  <si>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</si>
  <si>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</si>
  <si>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</si>
  <si>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</si>
  <si>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</si>
  <si>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</si>
  <si>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</si>
  <si>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</si>
  <si>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</si>
  <si>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</si>
  <si>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</si>
  <si>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</si>
  <si>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</si>
  <si>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</si>
  <si>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</si>
  <si>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</si>
  <si>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</si>
  <si>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</si>
  <si>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</si>
  <si>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</si>
  <si>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</si>
  <si>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</si>
  <si>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</si>
  <si>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</si>
  <si>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</si>
  <si>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</si>
  <si>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</si>
  <si>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</si>
  <si>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</si>
  <si>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</si>
  <si>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</si>
  <si>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</si>
  <si>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</si>
  <si>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</si>
  <si>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</si>
  <si>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</si>
  <si>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</si>
  <si>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</si>
  <si>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</si>
  <si>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</si>
  <si>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</si>
  <si>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</si>
  <si>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</si>
  <si>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</si>
  <si>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</si>
  <si>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</si>
  <si>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</si>
  <si>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</si>
  <si>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</si>
  <si>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</si>
  <si>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</si>
  <si>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</si>
  <si>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</si>
  <si>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</si>
  <si>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</si>
  <si>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</si>
  <si>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</si>
  <si>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</si>
  <si>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</si>
  <si>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</si>
  <si>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</si>
  <si>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</si>
  <si>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</si>
  <si>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</si>
  <si>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</si>
  <si>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</si>
  <si>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</si>
  <si>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</si>
  <si>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</si>
  <si>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</si>
  <si>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</si>
  <si>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</si>
  <si>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</si>
  <si>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</si>
  <si>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</si>
  <si>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</si>
  <si>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</si>
  <si>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</si>
  <si>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</si>
  <si>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</si>
  <si>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</si>
  <si>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</si>
  <si>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</si>
  <si>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</si>
  <si>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</si>
  <si>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</si>
  <si>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</si>
  <si>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</si>
  <si>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</si>
  <si>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</si>
  <si>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</si>
  <si>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</si>
  <si>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</si>
  <si>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</si>
  <si>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</si>
  <si>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</si>
  <si>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</si>
  <si>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</si>
  <si>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</si>
  <si>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</si>
  <si>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</si>
  <si>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</si>
  <si>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</si>
  <si>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</si>
  <si>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</si>
  <si>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</si>
  <si>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</si>
  <si>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</si>
  <si>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</si>
  <si>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</si>
  <si>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</si>
  <si>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</si>
  <si>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</si>
  <si>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</si>
  <si>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</si>
  <si>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</si>
  <si>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</si>
  <si>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</si>
  <si>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</si>
  <si>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</si>
  <si>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</si>
  <si>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</si>
  <si>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</si>
  <si>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</si>
  <si>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</si>
  <si>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</si>
  <si>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</si>
  <si>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</si>
  <si>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</si>
  <si>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</si>
  <si>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</si>
  <si>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</si>
  <si>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</si>
  <si>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</si>
  <si>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</si>
  <si>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</si>
  <si>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</si>
  <si>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</si>
  <si>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</si>
  <si>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</si>
  <si>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</si>
  <si>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</si>
  <si>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</si>
  <si>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</si>
  <si>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</si>
  <si>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</si>
  <si>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</si>
  <si>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</si>
  <si>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</si>
  <si>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</si>
  <si>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</si>
  <si>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</si>
  <si>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</si>
  <si>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</si>
  <si>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</si>
  <si>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</si>
  <si>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</si>
  <si>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</si>
  <si>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</si>
  <si>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</si>
  <si>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</si>
  <si>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</si>
  <si>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</si>
  <si>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</si>
  <si>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</si>
  <si>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</si>
  <si>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</si>
  <si>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</si>
  <si>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</si>
  <si>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</si>
  <si>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</si>
  <si>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</si>
  <si>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</si>
  <si>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</si>
  <si>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</si>
  <si>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</si>
  <si>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</si>
  <si>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</si>
  <si>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</si>
  <si>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</si>
  <si>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</si>
  <si>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</si>
  <si>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</si>
  <si>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</si>
  <si>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</si>
  <si>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</si>
  <si>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</si>
  <si>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</si>
  <si>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</si>
  <si>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</si>
  <si>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</si>
  <si>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</si>
  <si>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</si>
  <si>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</si>
  <si>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</si>
  <si>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</si>
  <si>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</si>
  <si>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</si>
  <si>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</si>
  <si>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</si>
  <si>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</si>
  <si>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</si>
  <si>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</si>
  <si>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</si>
  <si>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</si>
  <si>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</si>
  <si>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</si>
  <si>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</si>
  <si>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</si>
  <si>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</si>
  <si>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</si>
  <si>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</si>
  <si>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</si>
  <si>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</si>
  <si>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</si>
  <si>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</si>
  <si>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</si>
  <si>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</si>
  <si>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</si>
  <si>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</si>
  <si>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</si>
  <si>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</si>
  <si>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</si>
  <si>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</si>
  <si>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</si>
  <si>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</si>
  <si>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</si>
  <si>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</si>
  <si>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</si>
  <si>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</si>
  <si>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</si>
  <si>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</si>
  <si>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</si>
  <si>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</si>
  <si>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</si>
  <si>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</si>
  <si>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</si>
  <si>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</si>
  <si>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</si>
  <si>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</si>
  <si>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</si>
  <si>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</si>
  <si>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</si>
  <si>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</si>
  <si>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</si>
  <si>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</si>
  <si>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</si>
  <si>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</si>
  <si>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</si>
  <si>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</si>
  <si>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</si>
  <si>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</si>
  <si>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</si>
  <si>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</si>
  <si>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</si>
  <si>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</si>
  <si>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</si>
  <si>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</si>
  <si>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</si>
  <si>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</si>
  <si>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</si>
  <si>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</si>
  <si>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</si>
  <si>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</si>
  <si>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</si>
  <si>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</si>
  <si>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</si>
  <si>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</si>
  <si>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</si>
  <si>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</si>
  <si>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</si>
  <si>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</si>
  <si>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</si>
  <si>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</si>
  <si>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</si>
  <si>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</si>
  <si>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</si>
  <si>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</si>
  <si>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</si>
  <si>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</si>
  <si>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</si>
  <si>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</si>
  <si>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</si>
  <si>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</si>
  <si>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</si>
  <si>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</si>
  <si>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</si>
  <si>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</si>
  <si>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</si>
  <si>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</si>
  <si>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</si>
  <si>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</si>
  <si>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</si>
  <si>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</si>
  <si>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</si>
  <si>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</si>
  <si>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</si>
  <si>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</si>
  <si>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</si>
  <si>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</si>
  <si>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</si>
  <si>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</si>
  <si>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</si>
  <si>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</si>
  <si>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</si>
  <si>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</si>
  <si>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</si>
  <si>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</si>
  <si>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</si>
  <si>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</si>
  <si>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</si>
  <si>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</si>
  <si>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</si>
  <si>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</si>
  <si>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</si>
  <si>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</si>
  <si>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</si>
  <si>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</si>
  <si>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</si>
  <si>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</si>
  <si>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</si>
  <si>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</si>
  <si>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</si>
  <si>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</si>
  <si>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</si>
  <si>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</si>
  <si>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</si>
  <si>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</si>
  <si>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</si>
  <si>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</si>
  <si>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</si>
  <si>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</si>
  <si>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</si>
  <si>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</si>
  <si>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</si>
  <si>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</si>
  <si>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</si>
  <si>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</si>
  <si>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</si>
  <si>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</si>
  <si>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</si>
  <si>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</si>
  <si>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</si>
  <si>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</si>
  <si>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</si>
  <si>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</si>
  <si>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</si>
  <si>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</si>
  <si>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</si>
  <si>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</si>
  <si>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</si>
  <si>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</si>
  <si>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</si>
  <si>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</si>
  <si>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</si>
  <si>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</si>
  <si>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</si>
  <si>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</si>
  <si>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</si>
  <si>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</si>
  <si>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</si>
  <si>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</si>
  <si>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</si>
  <si>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</si>
  <si>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</si>
  <si>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</si>
  <si>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</si>
  <si>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</si>
  <si>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</si>
  <si>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</si>
  <si>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</si>
  <si>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</si>
  <si>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</si>
  <si>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</si>
  <si>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</si>
  <si>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</si>
  <si>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</si>
  <si>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</si>
  <si>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</si>
  <si>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</si>
  <si>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</si>
  <si>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</si>
  <si>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</si>
  <si>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</si>
  <si>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</si>
  <si>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</si>
  <si>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</si>
  <si>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</si>
  <si>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</si>
  <si>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</si>
  <si>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</si>
  <si>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</si>
  <si>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</si>
  <si>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</si>
  <si>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</si>
  <si>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</si>
  <si>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</si>
  <si>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</si>
  <si>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</si>
  <si>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</si>
  <si>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</si>
  <si>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</si>
  <si>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</si>
  <si>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</si>
  <si>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</si>
  <si>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</si>
  <si>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</si>
  <si>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</si>
  <si>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</si>
  <si>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</si>
  <si>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</si>
  <si>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</si>
  <si>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</si>
  <si>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</si>
  <si>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</si>
  <si>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</si>
  <si>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</si>
  <si>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</si>
  <si>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</si>
  <si>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</si>
  <si>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</si>
  <si>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</si>
  <si>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</si>
  <si>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</si>
  <si>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</si>
  <si>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</si>
  <si>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</si>
  <si>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</si>
  <si>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01.01.2022</t>
  </si>
  <si>
    <t>0882-826-347</t>
  </si>
  <si>
    <t>гр. София, бул. „Тодор Александров“ № 137, офис 20</t>
  </si>
  <si>
    <t>1 Премиер Фонд АДСИЦ</t>
  </si>
  <si>
    <t>Сузан Басри</t>
  </si>
  <si>
    <t>Съставител</t>
  </si>
  <si>
    <t>30.06.2022</t>
  </si>
  <si>
    <t>29.07.2022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</si>
</sst>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 t="str">
        <f>IF(ISBLANK(_endDate),"",_endDate)</f>
        <v>30.06.2022</v>
      </c>
    </row>
    <row r="2" spans="1:27" ht="15.75">
      <c r="A2" s="684" t="s">
        <v>963</v>
      </c>
      <c r="B2" s="679"/>
      <c r="Z2" s="696">
        <v>2</v>
      </c>
      <c r="AA2" s="697" t="str">
        <f>IF(ISBLANK(_pdeReportingDate),"",_pdeReportingDate)</f>
        <v>29.07.2022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Сузан Басри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8" t="s">
        <v>994</v>
      </c>
    </row>
    <row r="10" spans="1:2" ht="15.75">
      <c r="A10" s="7" t="s">
        <v>2</v>
      </c>
      <c r="B10" s="698" t="s">
        <v>1000</v>
      </c>
    </row>
    <row r="11" spans="1:2" ht="15.75">
      <c r="A11" s="7" t="s">
        <v>975</v>
      </c>
      <c r="B11" s="698" t="s">
        <v>1001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6" t="s">
        <v>974</v>
      </c>
    </row>
    <row r="16" spans="1:2" ht="15.75">
      <c r="A16" s="7" t="s">
        <v>3</v>
      </c>
      <c r="B16" s="575">
        <v>203039149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996</v>
      </c>
    </row>
    <row r="20" spans="1:2" ht="15.75">
      <c r="A20" s="7" t="s">
        <v>5</v>
      </c>
      <c r="B20" s="575" t="s">
        <v>996</v>
      </c>
    </row>
    <row r="21" spans="1:2" ht="15.75">
      <c r="A21" s="10" t="s">
        <v>6</v>
      </c>
      <c r="B21" s="576" t="s">
        <v>995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991</v>
      </c>
    </row>
    <row r="24" spans="1:2" ht="15.75">
      <c r="A24" s="10" t="s">
        <v>918</v>
      </c>
      <c r="B24" s="687" t="s">
        <v>992</v>
      </c>
    </row>
    <row r="25" spans="1:2" ht="15.75">
      <c r="A25" s="7" t="s">
        <v>921</v>
      </c>
      <c r="B25" s="688" t="s">
        <v>993</v>
      </c>
    </row>
    <row r="26" spans="1:2" ht="15.75">
      <c r="A26" s="10" t="s">
        <v>968</v>
      </c>
      <c r="B26" s="576" t="s">
        <v>998</v>
      </c>
    </row>
    <row r="27" spans="1:2" ht="15.75">
      <c r="A27" s="10" t="s">
        <v>969</v>
      </c>
      <c r="B27" s="576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01.01.2022 г. до 30.06.2022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70675</v>
      </c>
      <c r="D6" s="672">
        <f aca="true" t="shared" si="0" ref="D6:D15">C6-E6</f>
        <v>0</v>
      </c>
      <c r="E6" s="671">
        <f>'1-Баланс'!G95</f>
        <v>70675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18890</v>
      </c>
      <c r="D7" s="672">
        <f t="shared" si="0"/>
        <v>8895</v>
      </c>
      <c r="E7" s="671">
        <f>'1-Баланс'!G18</f>
        <v>9995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383</v>
      </c>
      <c r="D8" s="672">
        <f t="shared" si="0"/>
        <v>0</v>
      </c>
      <c r="E8" s="671">
        <f>ABS('2-Отчет за доходите'!C44)-ABS('2-Отчет за доходите'!G44)</f>
        <v>383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25</v>
      </c>
      <c r="D9" s="672">
        <f t="shared" si="0"/>
        <v>0</v>
      </c>
      <c r="E9" s="671">
        <f>'3-Отчет за паричния поток'!C45</f>
        <v>25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3</v>
      </c>
      <c r="D10" s="672">
        <f t="shared" si="0"/>
        <v>0</v>
      </c>
      <c r="E10" s="671">
        <f>'3-Отчет за паричния поток'!C46</f>
        <v>3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18890</v>
      </c>
      <c r="D11" s="672">
        <f t="shared" si="0"/>
        <v>0</v>
      </c>
      <c r="E11" s="671">
        <f>'4-Отчет за собствения капитал'!L34</f>
        <v>18890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0.02027527792482795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0.007395964082263204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0.005419172267421295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1.5977722772277227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1.5944913813397505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1.5942821270696554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1.430305249666501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7.847035128560592E-05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0.4177659967944766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2.7413975648491267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0.7327201980898479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1076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0.056961355214399156</v>
      </c>
    </row>
    <row r="23" spans="1:4" ht="31.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0.8334624322230829</v>
      </c>
    </row>
    <row r="24" spans="1:4" ht="31.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48.12732342007435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7"/>
      <c r="F2" s="499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 t="str">
        <f aca="true" t="shared" si="2" ref="C3:C34">endDate</f>
        <v>30.06.2022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8" t="str">
        <f t="shared" si="2"/>
        <v>30.06.2022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8" t="str">
        <f t="shared" si="2"/>
        <v>30.06.2022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8" t="str">
        <f t="shared" si="2"/>
        <v>30.06.2022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8" t="str">
        <f t="shared" si="2"/>
        <v>30.06.2022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8" t="str">
        <f t="shared" si="2"/>
        <v>30.06.2022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8" t="str">
        <f t="shared" si="2"/>
        <v>30.06.2022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8" t="str">
        <f t="shared" si="2"/>
        <v>30.06.2022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8" t="str">
        <f t="shared" si="2"/>
        <v>30.06.2022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8" t="str">
        <f t="shared" si="2"/>
        <v>30.06.2022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8" t="str">
        <f t="shared" si="2"/>
        <v>30.06.2022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8" t="str">
        <f t="shared" si="2"/>
        <v>30.06.2022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8" t="str">
        <f t="shared" si="2"/>
        <v>30.06.2022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8" t="str">
        <f t="shared" si="2"/>
        <v>30.06.2022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8" t="str">
        <f t="shared" si="2"/>
        <v>30.06.2022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8" t="str">
        <f t="shared" si="2"/>
        <v>30.06.2022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8" t="str">
        <f t="shared" si="2"/>
        <v>30.06.2022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8" t="str">
        <f t="shared" si="2"/>
        <v>30.06.2022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8" t="str">
        <f t="shared" si="2"/>
        <v>30.06.2022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8" t="str">
        <f t="shared" si="2"/>
        <v>30.06.2022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8" t="str">
        <f t="shared" si="2"/>
        <v>30.06.2022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8" t="str">
        <f t="shared" si="2"/>
        <v>30.06.2022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8" t="str">
        <f t="shared" si="2"/>
        <v>30.06.2022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8" t="str">
        <f t="shared" si="2"/>
        <v>30.06.2022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8" t="str">
        <f t="shared" si="2"/>
        <v>30.06.2022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8" t="str">
        <f t="shared" si="2"/>
        <v>30.06.2022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8" t="str">
        <f t="shared" si="2"/>
        <v>30.06.2022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8" t="str">
        <f t="shared" si="2"/>
        <v>30.06.2022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8" t="str">
        <f t="shared" si="2"/>
        <v>30.06.2022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8" t="str">
        <f t="shared" si="2"/>
        <v>30.06.2022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8" t="str">
        <f t="shared" si="2"/>
        <v>30.06.2022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8" t="str">
        <f t="shared" si="2"/>
        <v>30.06.2022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 t="str">
        <f aca="true" t="shared" si="5" ref="C35:C66">endDate</f>
        <v>30.06.2022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8" t="str">
        <f t="shared" si="5"/>
        <v>30.06.2022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8" t="str">
        <f t="shared" si="5"/>
        <v>30.06.2022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8" t="str">
        <f t="shared" si="5"/>
        <v>30.06.2022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8" t="str">
        <f t="shared" si="5"/>
        <v>30.06.2022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8" t="str">
        <f t="shared" si="5"/>
        <v>30.06.2022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8" t="str">
        <f t="shared" si="5"/>
        <v>30.06.2022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9716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8" t="str">
        <f t="shared" si="5"/>
        <v>30.06.2022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8" t="str">
        <f t="shared" si="5"/>
        <v>30.06.2022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8" t="str">
        <f t="shared" si="5"/>
        <v>30.06.2022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8" t="str">
        <f t="shared" si="5"/>
        <v>30.06.2022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8" t="str">
        <f t="shared" si="5"/>
        <v>30.06.2022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8" t="str">
        <f t="shared" si="5"/>
        <v>30.06.2022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8" t="str">
        <f t="shared" si="5"/>
        <v>30.06.2022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8" t="str">
        <f t="shared" si="5"/>
        <v>30.06.2022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8" t="str">
        <f t="shared" si="5"/>
        <v>30.06.2022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25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8" t="str">
        <f t="shared" si="5"/>
        <v>30.06.2022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463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8" t="str">
        <f t="shared" si="5"/>
        <v>30.06.2022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5759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8" t="str">
        <f t="shared" si="5"/>
        <v>30.06.2022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8" t="str">
        <f t="shared" si="5"/>
        <v>30.06.2022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8" t="str">
        <f t="shared" si="5"/>
        <v>30.06.2022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8" t="str">
        <f t="shared" si="5"/>
        <v>30.06.2022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8" t="str">
        <f t="shared" si="5"/>
        <v>30.06.2022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6269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8" t="str">
        <f t="shared" si="5"/>
        <v>30.06.2022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54679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8" t="str">
        <f t="shared" si="5"/>
        <v>30.06.2022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8" t="str">
        <f t="shared" si="5"/>
        <v>30.06.2022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8" t="str">
        <f t="shared" si="5"/>
        <v>30.06.2022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54679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8" t="str">
        <f t="shared" si="5"/>
        <v>30.06.2022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8" t="str">
        <f t="shared" si="5"/>
        <v>30.06.2022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8" t="str">
        <f t="shared" si="5"/>
        <v>30.06.2022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54679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8" t="str">
        <f t="shared" si="5"/>
        <v>30.06.2022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8" t="str">
        <f t="shared" si="5"/>
        <v>30.06.2022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 t="str">
        <f aca="true" t="shared" si="8" ref="C67:C98">endDate</f>
        <v>30.06.2022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8" t="str">
        <f t="shared" si="8"/>
        <v>30.06.2022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8" t="str">
        <f t="shared" si="8"/>
        <v>30.06.2022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8" t="str">
        <f t="shared" si="8"/>
        <v>30.06.2022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8" t="str">
        <f t="shared" si="8"/>
        <v>30.06.2022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60959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8" t="str">
        <f t="shared" si="8"/>
        <v>30.06.2022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70675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8" t="str">
        <f t="shared" si="8"/>
        <v>30.06.2022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8" t="str">
        <f t="shared" si="8"/>
        <v>30.06.2022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8" t="str">
        <f t="shared" si="8"/>
        <v>30.06.2022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8" t="str">
        <f t="shared" si="8"/>
        <v>30.06.2022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8" t="str">
        <f t="shared" si="8"/>
        <v>30.06.2022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8" t="str">
        <f t="shared" si="8"/>
        <v>30.06.2022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8" t="str">
        <f t="shared" si="8"/>
        <v>30.06.2022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8" t="str">
        <f t="shared" si="8"/>
        <v>30.06.2022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8" t="str">
        <f t="shared" si="8"/>
        <v>30.06.2022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8" t="str">
        <f t="shared" si="8"/>
        <v>30.06.2022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8" t="str">
        <f t="shared" si="8"/>
        <v>30.06.2022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8" t="str">
        <f t="shared" si="8"/>
        <v>30.06.2022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8" t="str">
        <f t="shared" si="8"/>
        <v>30.06.2022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8" t="str">
        <f t="shared" si="8"/>
        <v>30.06.2022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8" t="str">
        <f t="shared" si="8"/>
        <v>30.06.2022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7513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8" t="str">
        <f t="shared" si="8"/>
        <v>30.06.2022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7513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8" t="str">
        <f t="shared" si="8"/>
        <v>30.06.2022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8" t="str">
        <f t="shared" si="8"/>
        <v>30.06.2022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8" t="str">
        <f t="shared" si="8"/>
        <v>30.06.2022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383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8" t="str">
        <f t="shared" si="8"/>
        <v>30.06.2022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8" t="str">
        <f t="shared" si="8"/>
        <v>30.06.2022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7896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8" t="str">
        <f t="shared" si="8"/>
        <v>30.06.2022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18890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8" t="str">
        <f t="shared" si="8"/>
        <v>30.06.2022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8" t="str">
        <f t="shared" si="8"/>
        <v>30.06.2022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8" t="str">
        <f t="shared" si="8"/>
        <v>30.06.2022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8" t="str">
        <f t="shared" si="8"/>
        <v>30.06.2022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 t="str">
        <f aca="true" t="shared" si="11" ref="C99:C125">endDate</f>
        <v>30.06.2022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8" t="str">
        <f t="shared" si="11"/>
        <v>30.06.2022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11993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8" t="str">
        <f t="shared" si="11"/>
        <v>30.06.2022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8" t="str">
        <f t="shared" si="11"/>
        <v>30.06.2022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11993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8" t="str">
        <f t="shared" si="11"/>
        <v>30.06.2022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8" t="str">
        <f t="shared" si="11"/>
        <v>30.06.2022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8" t="str">
        <f t="shared" si="11"/>
        <v>30.06.2022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1561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8" t="str">
        <f t="shared" si="11"/>
        <v>30.06.2022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8" t="str">
        <f t="shared" si="11"/>
        <v>30.06.2022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13554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8" t="str">
        <f t="shared" si="11"/>
        <v>30.06.2022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2902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8" t="str">
        <f t="shared" si="11"/>
        <v>30.06.2022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6338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8" t="str">
        <f t="shared" si="11"/>
        <v>30.06.2022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28989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8" t="str">
        <f t="shared" si="11"/>
        <v>30.06.2022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8" t="str">
        <f t="shared" si="11"/>
        <v>30.06.2022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9649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8" t="str">
        <f t="shared" si="11"/>
        <v>30.06.2022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8" t="str">
        <f t="shared" si="11"/>
        <v>30.06.2022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19308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8" t="str">
        <f t="shared" si="11"/>
        <v>30.06.2022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8" t="str">
        <f t="shared" si="11"/>
        <v>30.06.2022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8" t="str">
        <f t="shared" si="11"/>
        <v>30.06.2022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8" t="str">
        <f t="shared" si="11"/>
        <v>30.06.2022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8" t="str">
        <f t="shared" si="11"/>
        <v>30.06.2022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8" t="str">
        <f t="shared" si="11"/>
        <v>30.06.2022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38231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8" t="str">
        <f t="shared" si="11"/>
        <v>30.06.2022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8" t="str">
        <f t="shared" si="11"/>
        <v>30.06.2022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8" t="str">
        <f t="shared" si="11"/>
        <v>30.06.2022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8" t="str">
        <f t="shared" si="11"/>
        <v>30.06.2022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38231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8" t="str">
        <f t="shared" si="11"/>
        <v>30.06.2022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70675</v>
      </c>
    </row>
    <row r="126" spans="3:6" s="495" customFormat="1" ht="15.75">
      <c r="C126" s="577"/>
      <c r="F126" s="499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 t="str">
        <f aca="true" t="shared" si="14" ref="C127:C158">endDate</f>
        <v>30.06.2022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8" t="str">
        <f t="shared" si="14"/>
        <v>30.06.2022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32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8" t="str">
        <f t="shared" si="14"/>
        <v>30.06.2022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8" t="str">
        <f t="shared" si="14"/>
        <v>30.06.2022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20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8" t="str">
        <f t="shared" si="14"/>
        <v>30.06.2022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4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8" t="str">
        <f t="shared" si="14"/>
        <v>30.06.2022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8" t="str">
        <f t="shared" si="14"/>
        <v>30.06.2022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8" t="str">
        <f t="shared" si="14"/>
        <v>30.06.2022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2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8" t="str">
        <f t="shared" si="14"/>
        <v>30.06.2022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8" t="str">
        <f t="shared" si="14"/>
        <v>30.06.2022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8" t="str">
        <f t="shared" si="14"/>
        <v>30.06.2022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58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8" t="str">
        <f t="shared" si="14"/>
        <v>30.06.2022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593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8" t="str">
        <f t="shared" si="14"/>
        <v>30.06.2022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8" t="str">
        <f t="shared" si="14"/>
        <v>30.06.2022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8" t="str">
        <f t="shared" si="14"/>
        <v>30.06.2022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157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8" t="str">
        <f t="shared" si="14"/>
        <v>30.06.2022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750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8" t="str">
        <f t="shared" si="14"/>
        <v>30.06.2022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808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8" t="str">
        <f t="shared" si="14"/>
        <v>30.06.2022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483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8" t="str">
        <f t="shared" si="14"/>
        <v>30.06.2022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8" t="str">
        <f t="shared" si="14"/>
        <v>30.06.2022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8" t="str">
        <f t="shared" si="14"/>
        <v>30.06.2022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808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8" t="str">
        <f t="shared" si="14"/>
        <v>30.06.2022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483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8" t="str">
        <f t="shared" si="14"/>
        <v>30.06.2022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100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8" t="str">
        <f t="shared" si="14"/>
        <v>30.06.2022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8" t="str">
        <f t="shared" si="14"/>
        <v>30.06.2022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100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8" t="str">
        <f t="shared" si="14"/>
        <v>30.06.2022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8" t="str">
        <f t="shared" si="14"/>
        <v>30.06.2022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383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8" t="str">
        <f t="shared" si="14"/>
        <v>30.06.2022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8" t="str">
        <f t="shared" si="14"/>
        <v>30.06.2022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383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8" t="str">
        <f t="shared" si="14"/>
        <v>30.06.2022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1291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8" t="str">
        <f t="shared" si="14"/>
        <v>30.06.2022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8" t="str">
        <f t="shared" si="14"/>
        <v>30.06.2022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 t="str">
        <f aca="true" t="shared" si="17" ref="C159:C179">endDate</f>
        <v>30.06.2022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8" t="str">
        <f t="shared" si="17"/>
        <v>30.06.2022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8" t="str">
        <f t="shared" si="17"/>
        <v>30.06.2022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8" t="str">
        <f t="shared" si="17"/>
        <v>30.06.2022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8" t="str">
        <f t="shared" si="17"/>
        <v>30.06.2022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8" t="str">
        <f t="shared" si="17"/>
        <v>30.06.2022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38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8" t="str">
        <f t="shared" si="17"/>
        <v>30.06.2022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8" t="str">
        <f t="shared" si="17"/>
        <v>30.06.2022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11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8" t="str">
        <f t="shared" si="17"/>
        <v>30.06.2022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8" t="str">
        <f t="shared" si="17"/>
        <v>30.06.2022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1242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8" t="str">
        <f t="shared" si="17"/>
        <v>30.06.2022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1291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8" t="str">
        <f t="shared" si="17"/>
        <v>30.06.2022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1291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8" t="str">
        <f t="shared" si="17"/>
        <v>30.06.2022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8" t="str">
        <f t="shared" si="17"/>
        <v>30.06.2022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8" t="str">
        <f t="shared" si="17"/>
        <v>30.06.2022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8" t="str">
        <f t="shared" si="17"/>
        <v>30.06.2022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1291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8" t="str">
        <f t="shared" si="17"/>
        <v>30.06.2022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8" t="str">
        <f t="shared" si="17"/>
        <v>30.06.2022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8" t="str">
        <f t="shared" si="17"/>
        <v>30.06.2022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8" t="str">
        <f t="shared" si="17"/>
        <v>30.06.2022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8" t="str">
        <f t="shared" si="17"/>
        <v>30.06.2022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1291</v>
      </c>
    </row>
    <row r="180" spans="3:6" s="495" customFormat="1" ht="15.75">
      <c r="C180" s="577"/>
      <c r="F180" s="499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 t="str">
        <f aca="true" t="shared" si="20" ref="C181:C216">endDate</f>
        <v>30.06.2022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8" t="str">
        <f t="shared" si="20"/>
        <v>30.06.2022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-32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8" t="str">
        <f t="shared" si="20"/>
        <v>30.06.2022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4969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8" t="str">
        <f t="shared" si="20"/>
        <v>30.06.2022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-23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8" t="str">
        <f t="shared" si="20"/>
        <v>30.06.2022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-1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8" t="str">
        <f t="shared" si="20"/>
        <v>30.06.2022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8" t="str">
        <f t="shared" si="20"/>
        <v>30.06.2022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8" t="str">
        <f t="shared" si="20"/>
        <v>30.06.2022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8" t="str">
        <f t="shared" si="20"/>
        <v>30.06.2022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8" t="str">
        <f t="shared" si="20"/>
        <v>30.06.2022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-2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8" t="str">
        <f t="shared" si="20"/>
        <v>30.06.2022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4911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8" t="str">
        <f t="shared" si="20"/>
        <v>30.06.2022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8" t="str">
        <f t="shared" si="20"/>
        <v>30.06.2022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8" t="str">
        <f t="shared" si="20"/>
        <v>30.06.2022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-4890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8" t="str">
        <f t="shared" si="20"/>
        <v>30.06.2022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8" t="str">
        <f t="shared" si="20"/>
        <v>30.06.2022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8" t="str">
        <f t="shared" si="20"/>
        <v>30.06.2022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8" t="str">
        <f t="shared" si="20"/>
        <v>30.06.2022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8" t="str">
        <f t="shared" si="20"/>
        <v>30.06.2022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8" t="str">
        <f t="shared" si="20"/>
        <v>30.06.2022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8" t="str">
        <f t="shared" si="20"/>
        <v>30.06.2022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8" t="str">
        <f t="shared" si="20"/>
        <v>30.06.2022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-4890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8" t="str">
        <f t="shared" si="20"/>
        <v>30.06.2022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8" t="str">
        <f t="shared" si="20"/>
        <v>30.06.2022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8" t="str">
        <f t="shared" si="20"/>
        <v>30.06.2022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3011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8" t="str">
        <f t="shared" si="20"/>
        <v>30.06.2022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-2932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8" t="str">
        <f t="shared" si="20"/>
        <v>30.06.2022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8" t="str">
        <f t="shared" si="20"/>
        <v>30.06.2022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-122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8" t="str">
        <f t="shared" si="20"/>
        <v>30.06.2022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8" t="str">
        <f t="shared" si="20"/>
        <v>30.06.2022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8" t="str">
        <f t="shared" si="20"/>
        <v>30.06.2022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-43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8" t="str">
        <f t="shared" si="20"/>
        <v>30.06.2022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-22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8" t="str">
        <f t="shared" si="20"/>
        <v>30.06.2022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25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8" t="str">
        <f t="shared" si="20"/>
        <v>30.06.2022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3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8" t="str">
        <f t="shared" si="20"/>
        <v>30.06.2022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3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8" t="str">
        <f t="shared" si="20"/>
        <v>30.06.2022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7"/>
      <c r="F217" s="499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 t="str">
        <f aca="true" t="shared" si="23" ref="C218:C281">endDate</f>
        <v>30.06.2022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8" t="str">
        <f t="shared" si="23"/>
        <v>30.06.2022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8" t="str">
        <f t="shared" si="23"/>
        <v>30.06.2022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8" t="str">
        <f t="shared" si="23"/>
        <v>30.06.2022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8" t="str">
        <f t="shared" si="23"/>
        <v>30.06.2022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8" t="str">
        <f t="shared" si="23"/>
        <v>30.06.2022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8" t="str">
        <f t="shared" si="23"/>
        <v>30.06.2022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8" t="str">
        <f t="shared" si="23"/>
        <v>30.06.2022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8" t="str">
        <f t="shared" si="23"/>
        <v>30.06.2022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8" t="str">
        <f t="shared" si="23"/>
        <v>30.06.2022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8" t="str">
        <f t="shared" si="23"/>
        <v>30.06.2022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8" t="str">
        <f t="shared" si="23"/>
        <v>30.06.2022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8" t="str">
        <f t="shared" si="23"/>
        <v>30.06.2022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8" t="str">
        <f t="shared" si="23"/>
        <v>30.06.2022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8" t="str">
        <f t="shared" si="23"/>
        <v>30.06.2022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8" t="str">
        <f t="shared" si="23"/>
        <v>30.06.2022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8" t="str">
        <f t="shared" si="23"/>
        <v>30.06.2022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8" t="str">
        <f t="shared" si="23"/>
        <v>30.06.2022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8" t="str">
        <f t="shared" si="23"/>
        <v>30.06.2022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8" t="str">
        <f t="shared" si="23"/>
        <v>30.06.2022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8" t="str">
        <f t="shared" si="23"/>
        <v>30.06.2022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8" t="str">
        <f t="shared" si="23"/>
        <v>30.06.2022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8" t="str">
        <f t="shared" si="23"/>
        <v>30.06.2022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8" t="str">
        <f t="shared" si="23"/>
        <v>30.06.2022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8" t="str">
        <f t="shared" si="23"/>
        <v>30.06.2022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8" t="str">
        <f t="shared" si="23"/>
        <v>30.06.2022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8" t="str">
        <f t="shared" si="23"/>
        <v>30.06.2022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8" t="str">
        <f t="shared" si="23"/>
        <v>30.06.2022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8" t="str">
        <f t="shared" si="23"/>
        <v>30.06.2022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8" t="str">
        <f t="shared" si="23"/>
        <v>30.06.2022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8" t="str">
        <f t="shared" si="23"/>
        <v>30.06.2022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8" t="str">
        <f t="shared" si="23"/>
        <v>30.06.2022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8" t="str">
        <f t="shared" si="23"/>
        <v>30.06.2022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8" t="str">
        <f t="shared" si="23"/>
        <v>30.06.2022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8" t="str">
        <f t="shared" si="23"/>
        <v>30.06.2022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8" t="str">
        <f t="shared" si="23"/>
        <v>30.06.2022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8" t="str">
        <f t="shared" si="23"/>
        <v>30.06.2022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8" t="str">
        <f t="shared" si="23"/>
        <v>30.06.2022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8" t="str">
        <f t="shared" si="23"/>
        <v>30.06.2022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8" t="str">
        <f t="shared" si="23"/>
        <v>30.06.2022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8" t="str">
        <f t="shared" si="23"/>
        <v>30.06.2022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8" t="str">
        <f t="shared" si="23"/>
        <v>30.06.2022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8" t="str">
        <f t="shared" si="23"/>
        <v>30.06.2022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8" t="str">
        <f t="shared" si="23"/>
        <v>30.06.2022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8" t="str">
        <f t="shared" si="23"/>
        <v>30.06.2022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8" t="str">
        <f t="shared" si="23"/>
        <v>30.06.2022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8" t="str">
        <f t="shared" si="23"/>
        <v>30.06.2022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8" t="str">
        <f t="shared" si="23"/>
        <v>30.06.2022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8" t="str">
        <f t="shared" si="23"/>
        <v>30.06.2022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8" t="str">
        <f t="shared" si="23"/>
        <v>30.06.2022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8" t="str">
        <f t="shared" si="23"/>
        <v>30.06.2022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8" t="str">
        <f t="shared" si="23"/>
        <v>30.06.2022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8" t="str">
        <f t="shared" si="23"/>
        <v>30.06.2022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8" t="str">
        <f t="shared" si="23"/>
        <v>30.06.2022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8" t="str">
        <f t="shared" si="23"/>
        <v>30.06.2022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8" t="str">
        <f t="shared" si="23"/>
        <v>30.06.2022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8" t="str">
        <f t="shared" si="23"/>
        <v>30.06.2022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8" t="str">
        <f t="shared" si="23"/>
        <v>30.06.2022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8" t="str">
        <f t="shared" si="23"/>
        <v>30.06.2022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8" t="str">
        <f t="shared" si="23"/>
        <v>30.06.2022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8" t="str">
        <f t="shared" si="23"/>
        <v>30.06.2022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8" t="str">
        <f t="shared" si="23"/>
        <v>30.06.2022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8" t="str">
        <f t="shared" si="23"/>
        <v>30.06.2022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8" t="str">
        <f t="shared" si="23"/>
        <v>30.06.2022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 t="str">
        <f aca="true" t="shared" si="26" ref="C282:C345">endDate</f>
        <v>30.06.2022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8" t="str">
        <f t="shared" si="26"/>
        <v>30.06.2022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8" t="str">
        <f t="shared" si="26"/>
        <v>30.06.2022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8" t="str">
        <f t="shared" si="26"/>
        <v>30.06.2022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8" t="str">
        <f t="shared" si="26"/>
        <v>30.06.2022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8" t="str">
        <f t="shared" si="26"/>
        <v>30.06.2022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8" t="str">
        <f t="shared" si="26"/>
        <v>30.06.2022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8" t="str">
        <f t="shared" si="26"/>
        <v>30.06.2022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8" t="str">
        <f t="shared" si="26"/>
        <v>30.06.2022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8" t="str">
        <f t="shared" si="26"/>
        <v>30.06.2022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8" t="str">
        <f t="shared" si="26"/>
        <v>30.06.2022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8" t="str">
        <f t="shared" si="26"/>
        <v>30.06.2022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8" t="str">
        <f t="shared" si="26"/>
        <v>30.06.2022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8" t="str">
        <f t="shared" si="26"/>
        <v>30.06.2022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8" t="str">
        <f t="shared" si="26"/>
        <v>30.06.2022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8" t="str">
        <f t="shared" si="26"/>
        <v>30.06.2022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8" t="str">
        <f t="shared" si="26"/>
        <v>30.06.2022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8" t="str">
        <f t="shared" si="26"/>
        <v>30.06.2022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8" t="str">
        <f t="shared" si="26"/>
        <v>30.06.2022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8" t="str">
        <f t="shared" si="26"/>
        <v>30.06.2022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8" t="str">
        <f t="shared" si="26"/>
        <v>30.06.2022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8" t="str">
        <f t="shared" si="26"/>
        <v>30.06.2022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8" t="str">
        <f t="shared" si="26"/>
        <v>30.06.2022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8" t="str">
        <f t="shared" si="26"/>
        <v>30.06.2022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8" t="str">
        <f t="shared" si="26"/>
        <v>30.06.2022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8" t="str">
        <f t="shared" si="26"/>
        <v>30.06.2022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8" t="str">
        <f t="shared" si="26"/>
        <v>30.06.2022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8" t="str">
        <f t="shared" si="26"/>
        <v>30.06.2022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8" t="str">
        <f t="shared" si="26"/>
        <v>30.06.2022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8" t="str">
        <f t="shared" si="26"/>
        <v>30.06.2022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8" t="str">
        <f t="shared" si="26"/>
        <v>30.06.2022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8" t="str">
        <f t="shared" si="26"/>
        <v>30.06.2022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8" t="str">
        <f t="shared" si="26"/>
        <v>30.06.2022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8" t="str">
        <f t="shared" si="26"/>
        <v>30.06.2022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8" t="str">
        <f t="shared" si="26"/>
        <v>30.06.2022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8" t="str">
        <f t="shared" si="26"/>
        <v>30.06.2022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8" t="str">
        <f t="shared" si="26"/>
        <v>30.06.2022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8" t="str">
        <f t="shared" si="26"/>
        <v>30.06.2022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8" t="str">
        <f t="shared" si="26"/>
        <v>30.06.2022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8" t="str">
        <f t="shared" si="26"/>
        <v>30.06.2022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8" t="str">
        <f t="shared" si="26"/>
        <v>30.06.2022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8" t="str">
        <f t="shared" si="26"/>
        <v>30.06.2022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8" t="str">
        <f t="shared" si="26"/>
        <v>30.06.2022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8" t="str">
        <f t="shared" si="26"/>
        <v>30.06.2022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8" t="str">
        <f t="shared" si="26"/>
        <v>30.06.2022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8" t="str">
        <f t="shared" si="26"/>
        <v>30.06.2022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8" t="str">
        <f t="shared" si="26"/>
        <v>30.06.2022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8" t="str">
        <f t="shared" si="26"/>
        <v>30.06.2022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8" t="str">
        <f t="shared" si="26"/>
        <v>30.06.2022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8" t="str">
        <f t="shared" si="26"/>
        <v>30.06.2022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8" t="str">
        <f t="shared" si="26"/>
        <v>30.06.2022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8" t="str">
        <f t="shared" si="26"/>
        <v>30.06.2022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8" t="str">
        <f t="shared" si="26"/>
        <v>30.06.2022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8" t="str">
        <f t="shared" si="26"/>
        <v>30.06.2022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8" t="str">
        <f t="shared" si="26"/>
        <v>30.06.2022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8" t="str">
        <f t="shared" si="26"/>
        <v>30.06.2022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8" t="str">
        <f t="shared" si="26"/>
        <v>30.06.2022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8" t="str">
        <f t="shared" si="26"/>
        <v>30.06.2022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8" t="str">
        <f t="shared" si="26"/>
        <v>30.06.2022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8" t="str">
        <f t="shared" si="26"/>
        <v>30.06.2022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8" t="str">
        <f t="shared" si="26"/>
        <v>30.06.2022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8" t="str">
        <f t="shared" si="26"/>
        <v>30.06.2022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8" t="str">
        <f t="shared" si="26"/>
        <v>30.06.2022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8" t="str">
        <f t="shared" si="26"/>
        <v>30.06.2022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 t="str">
        <f aca="true" t="shared" si="29" ref="C346:C409">endDate</f>
        <v>30.06.2022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8" t="str">
        <f t="shared" si="29"/>
        <v>30.06.2022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8" t="str">
        <f t="shared" si="29"/>
        <v>30.06.2022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8" t="str">
        <f t="shared" si="29"/>
        <v>30.06.2022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8" t="str">
        <f t="shared" si="29"/>
        <v>30.06.2022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7513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8" t="str">
        <f t="shared" si="29"/>
        <v>30.06.2022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8" t="str">
        <f t="shared" si="29"/>
        <v>30.06.2022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8" t="str">
        <f t="shared" si="29"/>
        <v>30.06.2022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8" t="str">
        <f t="shared" si="29"/>
        <v>30.06.2022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7513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8" t="str">
        <f t="shared" si="29"/>
        <v>30.06.2022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383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8" t="str">
        <f t="shared" si="29"/>
        <v>30.06.2022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8" t="str">
        <f t="shared" si="29"/>
        <v>30.06.2022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8" t="str">
        <f t="shared" si="29"/>
        <v>30.06.2022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8" t="str">
        <f t="shared" si="29"/>
        <v>30.06.2022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8" t="str">
        <f t="shared" si="29"/>
        <v>30.06.2022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8" t="str">
        <f t="shared" si="29"/>
        <v>30.06.2022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8" t="str">
        <f t="shared" si="29"/>
        <v>30.06.2022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8" t="str">
        <f t="shared" si="29"/>
        <v>30.06.2022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8" t="str">
        <f t="shared" si="29"/>
        <v>30.06.2022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8" t="str">
        <f t="shared" si="29"/>
        <v>30.06.2022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8" t="str">
        <f t="shared" si="29"/>
        <v>30.06.2022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8" t="str">
        <f t="shared" si="29"/>
        <v>30.06.2022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8" t="str">
        <f t="shared" si="29"/>
        <v>30.06.2022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7896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8" t="str">
        <f t="shared" si="29"/>
        <v>30.06.2022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8" t="str">
        <f t="shared" si="29"/>
        <v>30.06.2022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8" t="str">
        <f t="shared" si="29"/>
        <v>30.06.2022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7896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8" t="str">
        <f t="shared" si="29"/>
        <v>30.06.2022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8" t="str">
        <f t="shared" si="29"/>
        <v>30.06.2022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8" t="str">
        <f t="shared" si="29"/>
        <v>30.06.2022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8" t="str">
        <f t="shared" si="29"/>
        <v>30.06.2022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8" t="str">
        <f t="shared" si="29"/>
        <v>30.06.2022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8" t="str">
        <f t="shared" si="29"/>
        <v>30.06.2022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8" t="str">
        <f t="shared" si="29"/>
        <v>30.06.2022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8" t="str">
        <f t="shared" si="29"/>
        <v>30.06.2022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8" t="str">
        <f t="shared" si="29"/>
        <v>30.06.2022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8" t="str">
        <f t="shared" si="29"/>
        <v>30.06.2022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8" t="str">
        <f t="shared" si="29"/>
        <v>30.06.2022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8" t="str">
        <f t="shared" si="29"/>
        <v>30.06.2022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8" t="str">
        <f t="shared" si="29"/>
        <v>30.06.2022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8" t="str">
        <f t="shared" si="29"/>
        <v>30.06.2022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8" t="str">
        <f t="shared" si="29"/>
        <v>30.06.2022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8" t="str">
        <f t="shared" si="29"/>
        <v>30.06.2022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8" t="str">
        <f t="shared" si="29"/>
        <v>30.06.2022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8" t="str">
        <f t="shared" si="29"/>
        <v>30.06.2022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8" t="str">
        <f t="shared" si="29"/>
        <v>30.06.2022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8" t="str">
        <f t="shared" si="29"/>
        <v>30.06.2022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8" t="str">
        <f t="shared" si="29"/>
        <v>30.06.2022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8" t="str">
        <f t="shared" si="29"/>
        <v>30.06.2022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8" t="str">
        <f t="shared" si="29"/>
        <v>30.06.2022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8" t="str">
        <f t="shared" si="29"/>
        <v>30.06.2022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8" t="str">
        <f t="shared" si="29"/>
        <v>30.06.2022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8" t="str">
        <f t="shared" si="29"/>
        <v>30.06.2022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8" t="str">
        <f t="shared" si="29"/>
        <v>30.06.2022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8" t="str">
        <f t="shared" si="29"/>
        <v>30.06.2022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8" t="str">
        <f t="shared" si="29"/>
        <v>30.06.2022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8" t="str">
        <f t="shared" si="29"/>
        <v>30.06.2022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8" t="str">
        <f t="shared" si="29"/>
        <v>30.06.2022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8" t="str">
        <f t="shared" si="29"/>
        <v>30.06.2022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8" t="str">
        <f t="shared" si="29"/>
        <v>30.06.2022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8" t="str">
        <f t="shared" si="29"/>
        <v>30.06.2022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8" t="str">
        <f t="shared" si="29"/>
        <v>30.06.2022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8" t="str">
        <f t="shared" si="29"/>
        <v>30.06.2022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8" t="str">
        <f t="shared" si="29"/>
        <v>30.06.2022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8" t="str">
        <f t="shared" si="29"/>
        <v>30.06.2022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 t="str">
        <f aca="true" t="shared" si="32" ref="C410:C459">endDate</f>
        <v>30.06.2022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8" t="str">
        <f t="shared" si="32"/>
        <v>30.06.2022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8" t="str">
        <f t="shared" si="32"/>
        <v>30.06.2022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8" t="str">
        <f t="shared" si="32"/>
        <v>30.06.2022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8" t="str">
        <f t="shared" si="32"/>
        <v>30.06.2022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8" t="str">
        <f t="shared" si="32"/>
        <v>30.06.2022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8" t="str">
        <f t="shared" si="32"/>
        <v>30.06.2022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18507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8" t="str">
        <f t="shared" si="32"/>
        <v>30.06.2022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8" t="str">
        <f t="shared" si="32"/>
        <v>30.06.2022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8" t="str">
        <f t="shared" si="32"/>
        <v>30.06.2022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8" t="str">
        <f t="shared" si="32"/>
        <v>30.06.2022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18507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8" t="str">
        <f t="shared" si="32"/>
        <v>30.06.2022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383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8" t="str">
        <f t="shared" si="32"/>
        <v>30.06.2022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8" t="str">
        <f t="shared" si="32"/>
        <v>30.06.2022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8" t="str">
        <f t="shared" si="32"/>
        <v>30.06.2022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8" t="str">
        <f t="shared" si="32"/>
        <v>30.06.2022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8" t="str">
        <f t="shared" si="32"/>
        <v>30.06.2022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8" t="str">
        <f t="shared" si="32"/>
        <v>30.06.2022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8" t="str">
        <f t="shared" si="32"/>
        <v>30.06.2022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8" t="str">
        <f t="shared" si="32"/>
        <v>30.06.2022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8" t="str">
        <f t="shared" si="32"/>
        <v>30.06.2022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8" t="str">
        <f t="shared" si="32"/>
        <v>30.06.2022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8" t="str">
        <f t="shared" si="32"/>
        <v>30.06.2022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8" t="str">
        <f t="shared" si="32"/>
        <v>30.06.2022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8" t="str">
        <f t="shared" si="32"/>
        <v>30.06.2022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18890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8" t="str">
        <f t="shared" si="32"/>
        <v>30.06.2022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8" t="str">
        <f t="shared" si="32"/>
        <v>30.06.2022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8" t="str">
        <f t="shared" si="32"/>
        <v>30.06.2022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18890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8" t="str">
        <f t="shared" si="32"/>
        <v>30.06.2022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8" t="str">
        <f t="shared" si="32"/>
        <v>30.06.2022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8" t="str">
        <f t="shared" si="32"/>
        <v>30.06.2022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8" t="str">
        <f t="shared" si="32"/>
        <v>30.06.2022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8" t="str">
        <f t="shared" si="32"/>
        <v>30.06.2022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8" t="str">
        <f t="shared" si="32"/>
        <v>30.06.2022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8" t="str">
        <f t="shared" si="32"/>
        <v>30.06.2022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8" t="str">
        <f t="shared" si="32"/>
        <v>30.06.2022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8" t="str">
        <f t="shared" si="32"/>
        <v>30.06.2022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8" t="str">
        <f t="shared" si="32"/>
        <v>30.06.2022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8" t="str">
        <f t="shared" si="32"/>
        <v>30.06.2022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8" t="str">
        <f t="shared" si="32"/>
        <v>30.06.2022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8" t="str">
        <f t="shared" si="32"/>
        <v>30.06.2022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8" t="str">
        <f t="shared" si="32"/>
        <v>30.06.2022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8" t="str">
        <f t="shared" si="32"/>
        <v>30.06.2022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8" t="str">
        <f t="shared" si="32"/>
        <v>30.06.2022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8" t="str">
        <f t="shared" si="32"/>
        <v>30.06.2022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8" t="str">
        <f t="shared" si="32"/>
        <v>30.06.2022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8" t="str">
        <f t="shared" si="32"/>
        <v>30.06.2022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8" t="str">
        <f t="shared" si="32"/>
        <v>30.06.2022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8" t="str">
        <f t="shared" si="32"/>
        <v>30.06.2022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8" t="str">
        <f t="shared" si="32"/>
        <v>30.06.2022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7"/>
      <c r="F460" s="499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 t="str">
        <f aca="true" t="shared" si="35" ref="C461:C524">endDate</f>
        <v>30.06.2022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8" t="str">
        <f t="shared" si="35"/>
        <v>30.06.2022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8" t="str">
        <f t="shared" si="35"/>
        <v>30.06.2022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8" t="str">
        <f t="shared" si="35"/>
        <v>30.06.2022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8" t="str">
        <f t="shared" si="35"/>
        <v>30.06.2022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8" t="str">
        <f t="shared" si="35"/>
        <v>30.06.2022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8" t="str">
        <f t="shared" si="35"/>
        <v>30.06.2022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8" t="str">
        <f t="shared" si="35"/>
        <v>30.06.2022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8" t="str">
        <f t="shared" si="35"/>
        <v>30.06.2022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8" t="str">
        <f t="shared" si="35"/>
        <v>30.06.2022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8" t="str">
        <f t="shared" si="35"/>
        <v>30.06.2022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8" t="str">
        <f t="shared" si="35"/>
        <v>30.06.2022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8" t="str">
        <f t="shared" si="35"/>
        <v>30.06.2022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8" t="str">
        <f t="shared" si="35"/>
        <v>30.06.2022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8" t="str">
        <f t="shared" si="35"/>
        <v>30.06.2022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8" t="str">
        <f t="shared" si="35"/>
        <v>30.06.2022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8" t="str">
        <f t="shared" si="35"/>
        <v>30.06.2022</v>
      </c>
      <c r="D477" s="105" t="s">
        <v>562</v>
      </c>
      <c r="E477" s="494">
        <v>1</v>
      </c>
      <c r="F477" s="105" t="s">
        <v>561</v>
      </c>
      <c r="H477" s="105">
        <f>'Справка 6'!D30</f>
        <v>9716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8" t="str">
        <f t="shared" si="35"/>
        <v>30.06.2022</v>
      </c>
      <c r="D478" s="105" t="s">
        <v>563</v>
      </c>
      <c r="E478" s="494">
        <v>1</v>
      </c>
      <c r="F478" s="105" t="s">
        <v>108</v>
      </c>
      <c r="H478" s="105">
        <f>'Справка 6'!D31</f>
        <v>9716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8" t="str">
        <f t="shared" si="35"/>
        <v>30.06.2022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8" t="str">
        <f t="shared" si="35"/>
        <v>30.06.2022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8" t="str">
        <f t="shared" si="35"/>
        <v>30.06.2022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8" t="str">
        <f t="shared" si="35"/>
        <v>30.06.2022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8" t="str">
        <f t="shared" si="35"/>
        <v>30.06.2022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8" t="str">
        <f t="shared" si="35"/>
        <v>30.06.2022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8" t="str">
        <f t="shared" si="35"/>
        <v>30.06.2022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8" t="str">
        <f t="shared" si="35"/>
        <v>30.06.2022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8" t="str">
        <f t="shared" si="35"/>
        <v>30.06.2022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8" t="str">
        <f t="shared" si="35"/>
        <v>30.06.2022</v>
      </c>
      <c r="D488" s="105" t="s">
        <v>578</v>
      </c>
      <c r="E488" s="494">
        <v>1</v>
      </c>
      <c r="F488" s="105" t="s">
        <v>827</v>
      </c>
      <c r="H488" s="105">
        <f>'Справка 6'!D41</f>
        <v>9716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8" t="str">
        <f t="shared" si="35"/>
        <v>30.06.2022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8" t="str">
        <f t="shared" si="35"/>
        <v>30.06.2022</v>
      </c>
      <c r="D490" s="105" t="s">
        <v>583</v>
      </c>
      <c r="E490" s="494">
        <v>1</v>
      </c>
      <c r="F490" s="105" t="s">
        <v>582</v>
      </c>
      <c r="H490" s="105">
        <f>'Справка 6'!D43</f>
        <v>9716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8" t="str">
        <f t="shared" si="35"/>
        <v>30.06.2022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8" t="str">
        <f t="shared" si="35"/>
        <v>30.06.2022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8" t="str">
        <f t="shared" si="35"/>
        <v>30.06.2022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8" t="str">
        <f t="shared" si="35"/>
        <v>30.06.2022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8" t="str">
        <f t="shared" si="35"/>
        <v>30.06.2022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8" t="str">
        <f t="shared" si="35"/>
        <v>30.06.2022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8" t="str">
        <f t="shared" si="35"/>
        <v>30.06.2022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8" t="str">
        <f t="shared" si="35"/>
        <v>30.06.2022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8" t="str">
        <f t="shared" si="35"/>
        <v>30.06.2022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8" t="str">
        <f t="shared" si="35"/>
        <v>30.06.2022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8" t="str">
        <f t="shared" si="35"/>
        <v>30.06.2022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8" t="str">
        <f t="shared" si="35"/>
        <v>30.06.2022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8" t="str">
        <f t="shared" si="35"/>
        <v>30.06.2022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8" t="str">
        <f t="shared" si="35"/>
        <v>30.06.2022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8" t="str">
        <f t="shared" si="35"/>
        <v>30.06.2022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8" t="str">
        <f t="shared" si="35"/>
        <v>30.06.2022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8" t="str">
        <f t="shared" si="35"/>
        <v>30.06.2022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8" t="str">
        <f t="shared" si="35"/>
        <v>30.06.2022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8" t="str">
        <f t="shared" si="35"/>
        <v>30.06.2022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8" t="str">
        <f t="shared" si="35"/>
        <v>30.06.2022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8" t="str">
        <f t="shared" si="35"/>
        <v>30.06.2022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8" t="str">
        <f t="shared" si="35"/>
        <v>30.06.2022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8" t="str">
        <f t="shared" si="35"/>
        <v>30.06.2022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8" t="str">
        <f t="shared" si="35"/>
        <v>30.06.2022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8" t="str">
        <f t="shared" si="35"/>
        <v>30.06.2022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8" t="str">
        <f t="shared" si="35"/>
        <v>30.06.2022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8" t="str">
        <f t="shared" si="35"/>
        <v>30.06.2022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8" t="str">
        <f t="shared" si="35"/>
        <v>30.06.2022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8" t="str">
        <f t="shared" si="35"/>
        <v>30.06.2022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8" t="str">
        <f t="shared" si="35"/>
        <v>30.06.2022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8" t="str">
        <f t="shared" si="35"/>
        <v>30.06.2022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8" t="str">
        <f t="shared" si="35"/>
        <v>30.06.2022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8" t="str">
        <f t="shared" si="35"/>
        <v>30.06.2022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8" t="str">
        <f t="shared" si="35"/>
        <v>30.06.2022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 t="str">
        <f aca="true" t="shared" si="38" ref="C525:C588">endDate</f>
        <v>30.06.2022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8" t="str">
        <f t="shared" si="38"/>
        <v>30.06.2022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8" t="str">
        <f t="shared" si="38"/>
        <v>30.06.2022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8" t="str">
        <f t="shared" si="38"/>
        <v>30.06.2022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8" t="str">
        <f t="shared" si="38"/>
        <v>30.06.2022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8" t="str">
        <f t="shared" si="38"/>
        <v>30.06.2022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8" t="str">
        <f t="shared" si="38"/>
        <v>30.06.2022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8" t="str">
        <f t="shared" si="38"/>
        <v>30.06.2022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8" t="str">
        <f t="shared" si="38"/>
        <v>30.06.2022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8" t="str">
        <f t="shared" si="38"/>
        <v>30.06.2022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8" t="str">
        <f t="shared" si="38"/>
        <v>30.06.2022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8" t="str">
        <f t="shared" si="38"/>
        <v>30.06.2022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8" t="str">
        <f t="shared" si="38"/>
        <v>30.06.2022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8" t="str">
        <f t="shared" si="38"/>
        <v>30.06.2022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8" t="str">
        <f t="shared" si="38"/>
        <v>30.06.2022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8" t="str">
        <f t="shared" si="38"/>
        <v>30.06.2022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8" t="str">
        <f t="shared" si="38"/>
        <v>30.06.2022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8" t="str">
        <f t="shared" si="38"/>
        <v>30.06.2022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8" t="str">
        <f t="shared" si="38"/>
        <v>30.06.2022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8" t="str">
        <f t="shared" si="38"/>
        <v>30.06.2022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8" t="str">
        <f t="shared" si="38"/>
        <v>30.06.2022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8" t="str">
        <f t="shared" si="38"/>
        <v>30.06.2022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8" t="str">
        <f t="shared" si="38"/>
        <v>30.06.2022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8" t="str">
        <f t="shared" si="38"/>
        <v>30.06.2022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8" t="str">
        <f t="shared" si="38"/>
        <v>30.06.2022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8" t="str">
        <f t="shared" si="38"/>
        <v>30.06.2022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8" t="str">
        <f t="shared" si="38"/>
        <v>30.06.2022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8" t="str">
        <f t="shared" si="38"/>
        <v>30.06.2022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8" t="str">
        <f t="shared" si="38"/>
        <v>30.06.2022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8" t="str">
        <f t="shared" si="38"/>
        <v>30.06.2022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8" t="str">
        <f t="shared" si="38"/>
        <v>30.06.2022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8" t="str">
        <f t="shared" si="38"/>
        <v>30.06.2022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8" t="str">
        <f t="shared" si="38"/>
        <v>30.06.2022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8" t="str">
        <f t="shared" si="38"/>
        <v>30.06.2022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8" t="str">
        <f t="shared" si="38"/>
        <v>30.06.2022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8" t="str">
        <f t="shared" si="38"/>
        <v>30.06.2022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8" t="str">
        <f t="shared" si="38"/>
        <v>30.06.2022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8" t="str">
        <f t="shared" si="38"/>
        <v>30.06.2022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8" t="str">
        <f t="shared" si="38"/>
        <v>30.06.2022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8" t="str">
        <f t="shared" si="38"/>
        <v>30.06.2022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8" t="str">
        <f t="shared" si="38"/>
        <v>30.06.2022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8" t="str">
        <f t="shared" si="38"/>
        <v>30.06.2022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8" t="str">
        <f t="shared" si="38"/>
        <v>30.06.2022</v>
      </c>
      <c r="D567" s="105" t="s">
        <v>562</v>
      </c>
      <c r="E567" s="494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8" t="str">
        <f t="shared" si="38"/>
        <v>30.06.2022</v>
      </c>
      <c r="D568" s="105" t="s">
        <v>563</v>
      </c>
      <c r="E568" s="494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8" t="str">
        <f t="shared" si="38"/>
        <v>30.06.2022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8" t="str">
        <f t="shared" si="38"/>
        <v>30.06.2022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8" t="str">
        <f t="shared" si="38"/>
        <v>30.06.2022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8" t="str">
        <f t="shared" si="38"/>
        <v>30.06.2022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8" t="str">
        <f t="shared" si="38"/>
        <v>30.06.2022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8" t="str">
        <f t="shared" si="38"/>
        <v>30.06.2022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8" t="str">
        <f t="shared" si="38"/>
        <v>30.06.2022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8" t="str">
        <f t="shared" si="38"/>
        <v>30.06.2022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8" t="str">
        <f t="shared" si="38"/>
        <v>30.06.2022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8" t="str">
        <f t="shared" si="38"/>
        <v>30.06.2022</v>
      </c>
      <c r="D578" s="105" t="s">
        <v>578</v>
      </c>
      <c r="E578" s="494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8" t="str">
        <f t="shared" si="38"/>
        <v>30.06.2022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8" t="str">
        <f t="shared" si="38"/>
        <v>30.06.2022</v>
      </c>
      <c r="D580" s="105" t="s">
        <v>583</v>
      </c>
      <c r="E580" s="494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8" t="str">
        <f t="shared" si="38"/>
        <v>30.06.2022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8" t="str">
        <f t="shared" si="38"/>
        <v>30.06.2022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8" t="str">
        <f t="shared" si="38"/>
        <v>30.06.2022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8" t="str">
        <f t="shared" si="38"/>
        <v>30.06.2022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8" t="str">
        <f t="shared" si="38"/>
        <v>30.06.2022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8" t="str">
        <f t="shared" si="38"/>
        <v>30.06.2022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8" t="str">
        <f t="shared" si="38"/>
        <v>30.06.2022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8" t="str">
        <f t="shared" si="38"/>
        <v>30.06.2022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 t="str">
        <f aca="true" t="shared" si="41" ref="C589:C652">endDate</f>
        <v>30.06.2022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8" t="str">
        <f t="shared" si="41"/>
        <v>30.06.2022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8" t="str">
        <f t="shared" si="41"/>
        <v>30.06.2022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8" t="str">
        <f t="shared" si="41"/>
        <v>30.06.2022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8" t="str">
        <f t="shared" si="41"/>
        <v>30.06.2022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8" t="str">
        <f t="shared" si="41"/>
        <v>30.06.2022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8" t="str">
        <f t="shared" si="41"/>
        <v>30.06.2022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8" t="str">
        <f t="shared" si="41"/>
        <v>30.06.2022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8" t="str">
        <f t="shared" si="41"/>
        <v>30.06.2022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8" t="str">
        <f t="shared" si="41"/>
        <v>30.06.2022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8" t="str">
        <f t="shared" si="41"/>
        <v>30.06.2022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8" t="str">
        <f t="shared" si="41"/>
        <v>30.06.2022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8" t="str">
        <f t="shared" si="41"/>
        <v>30.06.2022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8" t="str">
        <f t="shared" si="41"/>
        <v>30.06.2022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8" t="str">
        <f t="shared" si="41"/>
        <v>30.06.2022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8" t="str">
        <f t="shared" si="41"/>
        <v>30.06.2022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8" t="str">
        <f t="shared" si="41"/>
        <v>30.06.2022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8" t="str">
        <f t="shared" si="41"/>
        <v>30.06.2022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8" t="str">
        <f t="shared" si="41"/>
        <v>30.06.2022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8" t="str">
        <f t="shared" si="41"/>
        <v>30.06.2022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8" t="str">
        <f t="shared" si="41"/>
        <v>30.06.2022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8" t="str">
        <f t="shared" si="41"/>
        <v>30.06.2022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8" t="str">
        <f t="shared" si="41"/>
        <v>30.06.2022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8" t="str">
        <f t="shared" si="41"/>
        <v>30.06.2022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8" t="str">
        <f t="shared" si="41"/>
        <v>30.06.2022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8" t="str">
        <f t="shared" si="41"/>
        <v>30.06.2022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8" t="str">
        <f t="shared" si="41"/>
        <v>30.06.2022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8" t="str">
        <f t="shared" si="41"/>
        <v>30.06.2022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8" t="str">
        <f t="shared" si="41"/>
        <v>30.06.2022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8" t="str">
        <f t="shared" si="41"/>
        <v>30.06.2022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8" t="str">
        <f t="shared" si="41"/>
        <v>30.06.2022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8" t="str">
        <f t="shared" si="41"/>
        <v>30.06.2022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8" t="str">
        <f t="shared" si="41"/>
        <v>30.06.2022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8" t="str">
        <f t="shared" si="41"/>
        <v>30.06.2022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8" t="str">
        <f t="shared" si="41"/>
        <v>30.06.2022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8" t="str">
        <f t="shared" si="41"/>
        <v>30.06.2022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8" t="str">
        <f t="shared" si="41"/>
        <v>30.06.2022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8" t="str">
        <f t="shared" si="41"/>
        <v>30.06.2022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8" t="str">
        <f t="shared" si="41"/>
        <v>30.06.2022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8" t="str">
        <f t="shared" si="41"/>
        <v>30.06.2022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8" t="str">
        <f t="shared" si="41"/>
        <v>30.06.2022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8" t="str">
        <f t="shared" si="41"/>
        <v>30.06.2022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8" t="str">
        <f t="shared" si="41"/>
        <v>30.06.2022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8" t="str">
        <f t="shared" si="41"/>
        <v>30.06.2022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8" t="str">
        <f t="shared" si="41"/>
        <v>30.06.2022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8" t="str">
        <f t="shared" si="41"/>
        <v>30.06.2022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8" t="str">
        <f t="shared" si="41"/>
        <v>30.06.2022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8" t="str">
        <f t="shared" si="41"/>
        <v>30.06.2022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8" t="str">
        <f t="shared" si="41"/>
        <v>30.06.2022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8" t="str">
        <f t="shared" si="41"/>
        <v>30.06.2022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8" t="str">
        <f t="shared" si="41"/>
        <v>30.06.2022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8" t="str">
        <f t="shared" si="41"/>
        <v>30.06.2022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8" t="str">
        <f t="shared" si="41"/>
        <v>30.06.2022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8" t="str">
        <f t="shared" si="41"/>
        <v>30.06.2022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8" t="str">
        <f t="shared" si="41"/>
        <v>30.06.2022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8" t="str">
        <f t="shared" si="41"/>
        <v>30.06.2022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8" t="str">
        <f t="shared" si="41"/>
        <v>30.06.2022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8" t="str">
        <f t="shared" si="41"/>
        <v>30.06.2022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8" t="str">
        <f t="shared" si="41"/>
        <v>30.06.2022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8" t="str">
        <f t="shared" si="41"/>
        <v>30.06.2022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8" t="str">
        <f t="shared" si="41"/>
        <v>30.06.2022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8" t="str">
        <f t="shared" si="41"/>
        <v>30.06.2022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8" t="str">
        <f t="shared" si="41"/>
        <v>30.06.2022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8" t="str">
        <f t="shared" si="41"/>
        <v>30.06.2022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 t="str">
        <f aca="true" t="shared" si="44" ref="C653:C716">endDate</f>
        <v>30.06.2022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8" t="str">
        <f t="shared" si="44"/>
        <v>30.06.2022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8" t="str">
        <f t="shared" si="44"/>
        <v>30.06.2022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8" t="str">
        <f t="shared" si="44"/>
        <v>30.06.2022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8" t="str">
        <f t="shared" si="44"/>
        <v>30.06.2022</v>
      </c>
      <c r="D657" s="105" t="s">
        <v>562</v>
      </c>
      <c r="E657" s="494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8" t="str">
        <f t="shared" si="44"/>
        <v>30.06.2022</v>
      </c>
      <c r="D658" s="105" t="s">
        <v>563</v>
      </c>
      <c r="E658" s="494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8" t="str">
        <f t="shared" si="44"/>
        <v>30.06.2022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8" t="str">
        <f t="shared" si="44"/>
        <v>30.06.2022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8" t="str">
        <f t="shared" si="44"/>
        <v>30.06.2022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8" t="str">
        <f t="shared" si="44"/>
        <v>30.06.2022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8" t="str">
        <f t="shared" si="44"/>
        <v>30.06.2022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8" t="str">
        <f t="shared" si="44"/>
        <v>30.06.2022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8" t="str">
        <f t="shared" si="44"/>
        <v>30.06.2022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8" t="str">
        <f t="shared" si="44"/>
        <v>30.06.2022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8" t="str">
        <f t="shared" si="44"/>
        <v>30.06.2022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8" t="str">
        <f t="shared" si="44"/>
        <v>30.06.2022</v>
      </c>
      <c r="D668" s="105" t="s">
        <v>578</v>
      </c>
      <c r="E668" s="494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8" t="str">
        <f t="shared" si="44"/>
        <v>30.06.2022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8" t="str">
        <f t="shared" si="44"/>
        <v>30.06.2022</v>
      </c>
      <c r="D670" s="105" t="s">
        <v>583</v>
      </c>
      <c r="E670" s="494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8" t="str">
        <f t="shared" si="44"/>
        <v>30.06.2022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8" t="str">
        <f t="shared" si="44"/>
        <v>30.06.2022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8" t="str">
        <f t="shared" si="44"/>
        <v>30.06.2022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8" t="str">
        <f t="shared" si="44"/>
        <v>30.06.2022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8" t="str">
        <f t="shared" si="44"/>
        <v>30.06.2022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8" t="str">
        <f t="shared" si="44"/>
        <v>30.06.2022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8" t="str">
        <f t="shared" si="44"/>
        <v>30.06.2022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8" t="str">
        <f t="shared" si="44"/>
        <v>30.06.2022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8" t="str">
        <f t="shared" si="44"/>
        <v>30.06.2022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8" t="str">
        <f t="shared" si="44"/>
        <v>30.06.2022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8" t="str">
        <f t="shared" si="44"/>
        <v>30.06.2022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8" t="str">
        <f t="shared" si="44"/>
        <v>30.06.2022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8" t="str">
        <f t="shared" si="44"/>
        <v>30.06.2022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8" t="str">
        <f t="shared" si="44"/>
        <v>30.06.2022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8" t="str">
        <f t="shared" si="44"/>
        <v>30.06.2022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8" t="str">
        <f t="shared" si="44"/>
        <v>30.06.2022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8" t="str">
        <f t="shared" si="44"/>
        <v>30.06.2022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8" t="str">
        <f t="shared" si="44"/>
        <v>30.06.2022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8" t="str">
        <f t="shared" si="44"/>
        <v>30.06.2022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8" t="str">
        <f t="shared" si="44"/>
        <v>30.06.2022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8" t="str">
        <f t="shared" si="44"/>
        <v>30.06.2022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8" t="str">
        <f t="shared" si="44"/>
        <v>30.06.2022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8" t="str">
        <f t="shared" si="44"/>
        <v>30.06.2022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8" t="str">
        <f t="shared" si="44"/>
        <v>30.06.2022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8" t="str">
        <f t="shared" si="44"/>
        <v>30.06.2022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8" t="str">
        <f t="shared" si="44"/>
        <v>30.06.2022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8" t="str">
        <f t="shared" si="44"/>
        <v>30.06.2022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8" t="str">
        <f t="shared" si="44"/>
        <v>30.06.2022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8" t="str">
        <f t="shared" si="44"/>
        <v>30.06.2022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8" t="str">
        <f t="shared" si="44"/>
        <v>30.06.2022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8" t="str">
        <f t="shared" si="44"/>
        <v>30.06.2022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8" t="str">
        <f t="shared" si="44"/>
        <v>30.06.2022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8" t="str">
        <f t="shared" si="44"/>
        <v>30.06.2022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8" t="str">
        <f t="shared" si="44"/>
        <v>30.06.2022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8" t="str">
        <f t="shared" si="44"/>
        <v>30.06.2022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8" t="str">
        <f t="shared" si="44"/>
        <v>30.06.2022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8" t="str">
        <f t="shared" si="44"/>
        <v>30.06.2022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8" t="str">
        <f t="shared" si="44"/>
        <v>30.06.2022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8" t="str">
        <f t="shared" si="44"/>
        <v>30.06.2022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8" t="str">
        <f t="shared" si="44"/>
        <v>30.06.2022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8" t="str">
        <f t="shared" si="44"/>
        <v>30.06.2022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8" t="str">
        <f t="shared" si="44"/>
        <v>30.06.2022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8" t="str">
        <f t="shared" si="44"/>
        <v>30.06.2022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8" t="str">
        <f t="shared" si="44"/>
        <v>30.06.2022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8" t="str">
        <f t="shared" si="44"/>
        <v>30.06.2022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8" t="str">
        <f t="shared" si="44"/>
        <v>30.06.2022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 t="str">
        <f aca="true" t="shared" si="47" ref="C717:C780">endDate</f>
        <v>30.06.2022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8" t="str">
        <f t="shared" si="47"/>
        <v>30.06.2022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8" t="str">
        <f t="shared" si="47"/>
        <v>30.06.2022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8" t="str">
        <f t="shared" si="47"/>
        <v>30.06.2022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8" t="str">
        <f t="shared" si="47"/>
        <v>30.06.2022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8" t="str">
        <f t="shared" si="47"/>
        <v>30.06.2022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8" t="str">
        <f t="shared" si="47"/>
        <v>30.06.2022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8" t="str">
        <f t="shared" si="47"/>
        <v>30.06.2022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8" t="str">
        <f t="shared" si="47"/>
        <v>30.06.2022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8" t="str">
        <f t="shared" si="47"/>
        <v>30.06.2022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8" t="str">
        <f t="shared" si="47"/>
        <v>30.06.2022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8" t="str">
        <f t="shared" si="47"/>
        <v>30.06.2022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8" t="str">
        <f t="shared" si="47"/>
        <v>30.06.2022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8" t="str">
        <f t="shared" si="47"/>
        <v>30.06.2022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8" t="str">
        <f t="shared" si="47"/>
        <v>30.06.2022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8" t="str">
        <f t="shared" si="47"/>
        <v>30.06.2022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8" t="str">
        <f t="shared" si="47"/>
        <v>30.06.2022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8" t="str">
        <f t="shared" si="47"/>
        <v>30.06.2022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8" t="str">
        <f t="shared" si="47"/>
        <v>30.06.2022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8" t="str">
        <f t="shared" si="47"/>
        <v>30.06.2022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8" t="str">
        <f t="shared" si="47"/>
        <v>30.06.2022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8" t="str">
        <f t="shared" si="47"/>
        <v>30.06.2022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8" t="str">
        <f t="shared" si="47"/>
        <v>30.06.2022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8" t="str">
        <f t="shared" si="47"/>
        <v>30.06.2022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8" t="str">
        <f t="shared" si="47"/>
        <v>30.06.2022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8" t="str">
        <f t="shared" si="47"/>
        <v>30.06.2022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8" t="str">
        <f t="shared" si="47"/>
        <v>30.06.2022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8" t="str">
        <f t="shared" si="47"/>
        <v>30.06.2022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8" t="str">
        <f t="shared" si="47"/>
        <v>30.06.2022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8" t="str">
        <f t="shared" si="47"/>
        <v>30.06.2022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8" t="str">
        <f t="shared" si="47"/>
        <v>30.06.2022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8" t="str">
        <f t="shared" si="47"/>
        <v>30.06.2022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8" t="str">
        <f t="shared" si="47"/>
        <v>30.06.2022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8" t="str">
        <f t="shared" si="47"/>
        <v>30.06.2022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8" t="str">
        <f t="shared" si="47"/>
        <v>30.06.2022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8" t="str">
        <f t="shared" si="47"/>
        <v>30.06.2022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8" t="str">
        <f t="shared" si="47"/>
        <v>30.06.2022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8" t="str">
        <f t="shared" si="47"/>
        <v>30.06.2022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8" t="str">
        <f t="shared" si="47"/>
        <v>30.06.2022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8" t="str">
        <f t="shared" si="47"/>
        <v>30.06.2022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8" t="str">
        <f t="shared" si="47"/>
        <v>30.06.2022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8" t="str">
        <f t="shared" si="47"/>
        <v>30.06.2022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8" t="str">
        <f t="shared" si="47"/>
        <v>30.06.2022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8" t="str">
        <f t="shared" si="47"/>
        <v>30.06.2022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8" t="str">
        <f t="shared" si="47"/>
        <v>30.06.2022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8" t="str">
        <f t="shared" si="47"/>
        <v>30.06.2022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8" t="str">
        <f t="shared" si="47"/>
        <v>30.06.2022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8" t="str">
        <f t="shared" si="47"/>
        <v>30.06.2022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8" t="str">
        <f t="shared" si="47"/>
        <v>30.06.2022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8" t="str">
        <f t="shared" si="47"/>
        <v>30.06.2022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8" t="str">
        <f t="shared" si="47"/>
        <v>30.06.2022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8" t="str">
        <f t="shared" si="47"/>
        <v>30.06.2022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8" t="str">
        <f t="shared" si="47"/>
        <v>30.06.2022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8" t="str">
        <f t="shared" si="47"/>
        <v>30.06.2022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8" t="str">
        <f t="shared" si="47"/>
        <v>30.06.2022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8" t="str">
        <f t="shared" si="47"/>
        <v>30.06.2022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8" t="str">
        <f t="shared" si="47"/>
        <v>30.06.2022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8" t="str">
        <f t="shared" si="47"/>
        <v>30.06.2022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8" t="str">
        <f t="shared" si="47"/>
        <v>30.06.2022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8" t="str">
        <f t="shared" si="47"/>
        <v>30.06.2022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8" t="str">
        <f t="shared" si="47"/>
        <v>30.06.2022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8" t="str">
        <f t="shared" si="47"/>
        <v>30.06.2022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8" t="str">
        <f t="shared" si="47"/>
        <v>30.06.2022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8" t="str">
        <f t="shared" si="47"/>
        <v>30.06.2022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 t="str">
        <f aca="true" t="shared" si="50" ref="C781:C844">endDate</f>
        <v>30.06.2022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8" t="str">
        <f t="shared" si="50"/>
        <v>30.06.2022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8" t="str">
        <f t="shared" si="50"/>
        <v>30.06.2022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8" t="str">
        <f t="shared" si="50"/>
        <v>30.06.2022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8" t="str">
        <f t="shared" si="50"/>
        <v>30.06.2022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8" t="str">
        <f t="shared" si="50"/>
        <v>30.06.2022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8" t="str">
        <f t="shared" si="50"/>
        <v>30.06.2022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8" t="str">
        <f t="shared" si="50"/>
        <v>30.06.2022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8" t="str">
        <f t="shared" si="50"/>
        <v>30.06.2022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8" t="str">
        <f t="shared" si="50"/>
        <v>30.06.2022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8" t="str">
        <f t="shared" si="50"/>
        <v>30.06.2022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8" t="str">
        <f t="shared" si="50"/>
        <v>30.06.2022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8" t="str">
        <f t="shared" si="50"/>
        <v>30.06.2022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8" t="str">
        <f t="shared" si="50"/>
        <v>30.06.2022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8" t="str">
        <f t="shared" si="50"/>
        <v>30.06.2022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8" t="str">
        <f t="shared" si="50"/>
        <v>30.06.2022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8" t="str">
        <f t="shared" si="50"/>
        <v>30.06.2022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8" t="str">
        <f t="shared" si="50"/>
        <v>30.06.2022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8" t="str">
        <f t="shared" si="50"/>
        <v>30.06.2022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8" t="str">
        <f t="shared" si="50"/>
        <v>30.06.2022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8" t="str">
        <f t="shared" si="50"/>
        <v>30.06.2022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8" t="str">
        <f t="shared" si="50"/>
        <v>30.06.2022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8" t="str">
        <f t="shared" si="50"/>
        <v>30.06.2022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8" t="str">
        <f t="shared" si="50"/>
        <v>30.06.2022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8" t="str">
        <f t="shared" si="50"/>
        <v>30.06.2022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8" t="str">
        <f t="shared" si="50"/>
        <v>30.06.2022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8" t="str">
        <f t="shared" si="50"/>
        <v>30.06.2022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8" t="str">
        <f t="shared" si="50"/>
        <v>30.06.2022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8" t="str">
        <f t="shared" si="50"/>
        <v>30.06.2022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8" t="str">
        <f t="shared" si="50"/>
        <v>30.06.2022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8" t="str">
        <f t="shared" si="50"/>
        <v>30.06.2022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8" t="str">
        <f t="shared" si="50"/>
        <v>30.06.2022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8" t="str">
        <f t="shared" si="50"/>
        <v>30.06.2022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8" t="str">
        <f t="shared" si="50"/>
        <v>30.06.2022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8" t="str">
        <f t="shared" si="50"/>
        <v>30.06.2022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8" t="str">
        <f t="shared" si="50"/>
        <v>30.06.2022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8" t="str">
        <f t="shared" si="50"/>
        <v>30.06.2022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8" t="str">
        <f t="shared" si="50"/>
        <v>30.06.2022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8" t="str">
        <f t="shared" si="50"/>
        <v>30.06.2022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8" t="str">
        <f t="shared" si="50"/>
        <v>30.06.2022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8" t="str">
        <f t="shared" si="50"/>
        <v>30.06.2022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8" t="str">
        <f t="shared" si="50"/>
        <v>30.06.2022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8" t="str">
        <f t="shared" si="50"/>
        <v>30.06.2022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8" t="str">
        <f t="shared" si="50"/>
        <v>30.06.2022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8" t="str">
        <f t="shared" si="50"/>
        <v>30.06.2022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8" t="str">
        <f t="shared" si="50"/>
        <v>30.06.2022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8" t="str">
        <f t="shared" si="50"/>
        <v>30.06.2022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8" t="str">
        <f t="shared" si="50"/>
        <v>30.06.2022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8" t="str">
        <f t="shared" si="50"/>
        <v>30.06.2022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8" t="str">
        <f t="shared" si="50"/>
        <v>30.06.2022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8" t="str">
        <f t="shared" si="50"/>
        <v>30.06.2022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8" t="str">
        <f t="shared" si="50"/>
        <v>30.06.2022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8" t="str">
        <f t="shared" si="50"/>
        <v>30.06.2022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8" t="str">
        <f t="shared" si="50"/>
        <v>30.06.2022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8" t="str">
        <f t="shared" si="50"/>
        <v>30.06.2022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8" t="str">
        <f t="shared" si="50"/>
        <v>30.06.2022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8" t="str">
        <f t="shared" si="50"/>
        <v>30.06.2022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8" t="str">
        <f t="shared" si="50"/>
        <v>30.06.2022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8" t="str">
        <f t="shared" si="50"/>
        <v>30.06.2022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8" t="str">
        <f t="shared" si="50"/>
        <v>30.06.2022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8" t="str">
        <f t="shared" si="50"/>
        <v>30.06.2022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8" t="str">
        <f t="shared" si="50"/>
        <v>30.06.2022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8" t="str">
        <f t="shared" si="50"/>
        <v>30.06.2022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8" t="str">
        <f t="shared" si="50"/>
        <v>30.06.2022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 t="str">
        <f aca="true" t="shared" si="53" ref="C845:C910">endDate</f>
        <v>30.06.2022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8" t="str">
        <f t="shared" si="53"/>
        <v>30.06.2022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8" t="str">
        <f t="shared" si="53"/>
        <v>30.06.2022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8" t="str">
        <f t="shared" si="53"/>
        <v>30.06.2022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8" t="str">
        <f t="shared" si="53"/>
        <v>30.06.2022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8" t="str">
        <f t="shared" si="53"/>
        <v>30.06.2022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8" t="str">
        <f t="shared" si="53"/>
        <v>30.06.2022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8" t="str">
        <f t="shared" si="53"/>
        <v>30.06.2022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8" t="str">
        <f t="shared" si="53"/>
        <v>30.06.2022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8" t="str">
        <f t="shared" si="53"/>
        <v>30.06.2022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8" t="str">
        <f t="shared" si="53"/>
        <v>30.06.2022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8" t="str">
        <f t="shared" si="53"/>
        <v>30.06.2022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8" t="str">
        <f t="shared" si="53"/>
        <v>30.06.2022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8" t="str">
        <f t="shared" si="53"/>
        <v>30.06.2022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8" t="str">
        <f t="shared" si="53"/>
        <v>30.06.2022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8" t="str">
        <f t="shared" si="53"/>
        <v>30.06.2022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8" t="str">
        <f t="shared" si="53"/>
        <v>30.06.2022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8" t="str">
        <f t="shared" si="53"/>
        <v>30.06.2022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8" t="str">
        <f t="shared" si="53"/>
        <v>30.06.2022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8" t="str">
        <f t="shared" si="53"/>
        <v>30.06.2022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8" t="str">
        <f t="shared" si="53"/>
        <v>30.06.2022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8" t="str">
        <f t="shared" si="53"/>
        <v>30.06.2022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8" t="str">
        <f t="shared" si="53"/>
        <v>30.06.2022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8" t="str">
        <f t="shared" si="53"/>
        <v>30.06.2022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8" t="str">
        <f t="shared" si="53"/>
        <v>30.06.2022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8" t="str">
        <f t="shared" si="53"/>
        <v>30.06.2022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8" t="str">
        <f t="shared" si="53"/>
        <v>30.06.2022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8" t="str">
        <f t="shared" si="53"/>
        <v>30.06.2022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8" t="str">
        <f t="shared" si="53"/>
        <v>30.06.2022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8" t="str">
        <f t="shared" si="53"/>
        <v>30.06.2022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8" t="str">
        <f t="shared" si="53"/>
        <v>30.06.2022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8" t="str">
        <f t="shared" si="53"/>
        <v>30.06.2022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8" t="str">
        <f t="shared" si="53"/>
        <v>30.06.2022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8" t="str">
        <f t="shared" si="53"/>
        <v>30.06.2022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8" t="str">
        <f t="shared" si="53"/>
        <v>30.06.2022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8" t="str">
        <f t="shared" si="53"/>
        <v>30.06.2022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8" t="str">
        <f t="shared" si="53"/>
        <v>30.06.2022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8" t="str">
        <f t="shared" si="53"/>
        <v>30.06.2022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8" t="str">
        <f t="shared" si="53"/>
        <v>30.06.2022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8" t="str">
        <f t="shared" si="53"/>
        <v>30.06.2022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8" t="str">
        <f t="shared" si="53"/>
        <v>30.06.2022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8" t="str">
        <f t="shared" si="53"/>
        <v>30.06.2022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8" t="str">
        <f t="shared" si="53"/>
        <v>30.06.2022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8" t="str">
        <f t="shared" si="53"/>
        <v>30.06.2022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8" t="str">
        <f t="shared" si="53"/>
        <v>30.06.2022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8" t="str">
        <f t="shared" si="53"/>
        <v>30.06.2022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8" t="str">
        <f t="shared" si="53"/>
        <v>30.06.2022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8" t="str">
        <f t="shared" si="53"/>
        <v>30.06.2022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8" t="str">
        <f t="shared" si="53"/>
        <v>30.06.2022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8" t="str">
        <f t="shared" si="53"/>
        <v>30.06.2022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8" t="str">
        <f t="shared" si="53"/>
        <v>30.06.2022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8" t="str">
        <f t="shared" si="53"/>
        <v>30.06.2022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8" t="str">
        <f t="shared" si="53"/>
        <v>30.06.2022</v>
      </c>
      <c r="D897" s="105" t="s">
        <v>562</v>
      </c>
      <c r="E897" s="494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8" t="str">
        <f t="shared" si="53"/>
        <v>30.06.2022</v>
      </c>
      <c r="D898" s="105" t="s">
        <v>563</v>
      </c>
      <c r="E898" s="494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8" t="str">
        <f t="shared" si="53"/>
        <v>30.06.2022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8" t="str">
        <f t="shared" si="53"/>
        <v>30.06.2022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8" t="str">
        <f t="shared" si="53"/>
        <v>30.06.2022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8" t="str">
        <f t="shared" si="53"/>
        <v>30.06.2022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8" t="str">
        <f t="shared" si="53"/>
        <v>30.06.2022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8" t="str">
        <f t="shared" si="53"/>
        <v>30.06.2022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8" t="str">
        <f t="shared" si="53"/>
        <v>30.06.2022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8" t="str">
        <f t="shared" si="53"/>
        <v>30.06.2022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8" t="str">
        <f t="shared" si="53"/>
        <v>30.06.2022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8" t="str">
        <f t="shared" si="53"/>
        <v>30.06.2022</v>
      </c>
      <c r="D908" s="105" t="s">
        <v>578</v>
      </c>
      <c r="E908" s="494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8" t="str">
        <f t="shared" si="53"/>
        <v>30.06.2022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8" t="str">
        <f t="shared" si="53"/>
        <v>30.06.2022</v>
      </c>
      <c r="D910" s="105" t="s">
        <v>583</v>
      </c>
      <c r="E910" s="494">
        <v>15</v>
      </c>
      <c r="F910" s="105" t="s">
        <v>582</v>
      </c>
      <c r="H910" s="105">
        <f>'Справка 6'!R43</f>
        <v>9716</v>
      </c>
    </row>
    <row r="911" spans="3:6" s="495" customFormat="1" ht="15.75">
      <c r="C911" s="577"/>
      <c r="F911" s="499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 t="str">
        <f aca="true" t="shared" si="56" ref="C912:C975">endDate</f>
        <v>30.06.2022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8" t="str">
        <f t="shared" si="56"/>
        <v>30.06.2022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8" t="str">
        <f t="shared" si="56"/>
        <v>30.06.2022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8" t="str">
        <f t="shared" si="56"/>
        <v>30.06.2022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8" t="str">
        <f t="shared" si="56"/>
        <v>30.06.2022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8" t="str">
        <f t="shared" si="56"/>
        <v>30.06.2022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8" t="str">
        <f t="shared" si="56"/>
        <v>30.06.2022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8" t="str">
        <f t="shared" si="56"/>
        <v>30.06.2022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8" t="str">
        <f t="shared" si="56"/>
        <v>30.06.2022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8" t="str">
        <f t="shared" si="56"/>
        <v>30.06.2022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8" t="str">
        <f t="shared" si="56"/>
        <v>30.06.2022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8" t="str">
        <f t="shared" si="56"/>
        <v>30.06.2022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8" t="str">
        <f t="shared" si="56"/>
        <v>30.06.2022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8" t="str">
        <f t="shared" si="56"/>
        <v>30.06.2022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8" t="str">
        <f t="shared" si="56"/>
        <v>30.06.2022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8" t="str">
        <f t="shared" si="56"/>
        <v>30.06.2022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25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8" t="str">
        <f t="shared" si="56"/>
        <v>30.06.2022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463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8" t="str">
        <f t="shared" si="56"/>
        <v>30.06.2022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5759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8" t="str">
        <f t="shared" si="56"/>
        <v>30.06.2022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8" t="str">
        <f t="shared" si="56"/>
        <v>30.06.2022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8" t="str">
        <f t="shared" si="56"/>
        <v>30.06.2022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8" t="str">
        <f t="shared" si="56"/>
        <v>30.06.2022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8" t="str">
        <f t="shared" si="56"/>
        <v>30.06.2022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8" t="str">
        <f t="shared" si="56"/>
        <v>30.06.2022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8" t="str">
        <f t="shared" si="56"/>
        <v>30.06.2022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8" t="str">
        <f t="shared" si="56"/>
        <v>30.06.2022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22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8" t="str">
        <f t="shared" si="56"/>
        <v>30.06.2022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8" t="str">
        <f t="shared" si="56"/>
        <v>30.06.2022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8" t="str">
        <f t="shared" si="56"/>
        <v>30.06.2022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8" t="str">
        <f t="shared" si="56"/>
        <v>30.06.2022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22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8" t="str">
        <f t="shared" si="56"/>
        <v>30.06.2022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6269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8" t="str">
        <f t="shared" si="56"/>
        <v>30.06.2022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6269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8" t="str">
        <f t="shared" si="56"/>
        <v>30.06.2022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8" t="str">
        <f t="shared" si="56"/>
        <v>30.06.2022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8" t="str">
        <f t="shared" si="56"/>
        <v>30.06.2022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8" t="str">
        <f t="shared" si="56"/>
        <v>30.06.2022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8" t="str">
        <f t="shared" si="56"/>
        <v>30.06.2022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8" t="str">
        <f t="shared" si="56"/>
        <v>30.06.2022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8" t="str">
        <f t="shared" si="56"/>
        <v>30.06.2022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8" t="str">
        <f t="shared" si="56"/>
        <v>30.06.2022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8" t="str">
        <f t="shared" si="56"/>
        <v>30.06.2022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8" t="str">
        <f t="shared" si="56"/>
        <v>30.06.2022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8" t="str">
        <f t="shared" si="56"/>
        <v>30.06.2022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8" t="str">
        <f t="shared" si="56"/>
        <v>30.06.2022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8" t="str">
        <f t="shared" si="56"/>
        <v>30.06.2022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8" t="str">
        <f t="shared" si="56"/>
        <v>30.06.2022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8" t="str">
        <f t="shared" si="56"/>
        <v>30.06.2022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8" t="str">
        <f t="shared" si="56"/>
        <v>30.06.2022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25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8" t="str">
        <f t="shared" si="56"/>
        <v>30.06.2022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463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8" t="str">
        <f t="shared" si="56"/>
        <v>30.06.2022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5759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8" t="str">
        <f t="shared" si="56"/>
        <v>30.06.2022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8" t="str">
        <f t="shared" si="56"/>
        <v>30.06.2022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8" t="str">
        <f t="shared" si="56"/>
        <v>30.06.2022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8" t="str">
        <f t="shared" si="56"/>
        <v>30.06.2022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8" t="str">
        <f t="shared" si="56"/>
        <v>30.06.2022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8" t="str">
        <f t="shared" si="56"/>
        <v>30.06.2022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8" t="str">
        <f t="shared" si="56"/>
        <v>30.06.2022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8" t="str">
        <f t="shared" si="56"/>
        <v>30.06.2022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22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8" t="str">
        <f t="shared" si="56"/>
        <v>30.06.2022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8" t="str">
        <f t="shared" si="56"/>
        <v>30.06.2022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8" t="str">
        <f t="shared" si="56"/>
        <v>30.06.2022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8" t="str">
        <f t="shared" si="56"/>
        <v>30.06.2022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22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8" t="str">
        <f t="shared" si="56"/>
        <v>30.06.2022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6269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8" t="str">
        <f t="shared" si="56"/>
        <v>30.06.2022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6269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 t="str">
        <f aca="true" t="shared" si="59" ref="C976:C1039">endDate</f>
        <v>30.06.2022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8" t="str">
        <f t="shared" si="59"/>
        <v>30.06.2022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8" t="str">
        <f t="shared" si="59"/>
        <v>30.06.2022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8" t="str">
        <f t="shared" si="59"/>
        <v>30.06.2022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8" t="str">
        <f t="shared" si="59"/>
        <v>30.06.2022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8" t="str">
        <f t="shared" si="59"/>
        <v>30.06.2022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8" t="str">
        <f t="shared" si="59"/>
        <v>30.06.2022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8" t="str">
        <f t="shared" si="59"/>
        <v>30.06.2022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8" t="str">
        <f t="shared" si="59"/>
        <v>30.06.2022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8" t="str">
        <f t="shared" si="59"/>
        <v>30.06.2022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8" t="str">
        <f t="shared" si="59"/>
        <v>30.06.2022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8" t="str">
        <f t="shared" si="59"/>
        <v>30.06.2022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8" t="str">
        <f t="shared" si="59"/>
        <v>30.06.2022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8" t="str">
        <f t="shared" si="59"/>
        <v>30.06.2022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8" t="str">
        <f t="shared" si="59"/>
        <v>30.06.2022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8" t="str">
        <f t="shared" si="59"/>
        <v>30.06.2022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8" t="str">
        <f t="shared" si="59"/>
        <v>30.06.2022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8" t="str">
        <f t="shared" si="59"/>
        <v>30.06.2022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8" t="str">
        <f t="shared" si="59"/>
        <v>30.06.2022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8" t="str">
        <f t="shared" si="59"/>
        <v>30.06.2022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8" t="str">
        <f t="shared" si="59"/>
        <v>30.06.2022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8" t="str">
        <f t="shared" si="59"/>
        <v>30.06.2022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8" t="str">
        <f t="shared" si="59"/>
        <v>30.06.2022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8" t="str">
        <f t="shared" si="59"/>
        <v>30.06.2022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8" t="str">
        <f t="shared" si="59"/>
        <v>30.06.2022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8" t="str">
        <f t="shared" si="59"/>
        <v>30.06.2022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8" t="str">
        <f t="shared" si="59"/>
        <v>30.06.2022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8" t="str">
        <f t="shared" si="59"/>
        <v>30.06.2022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8" t="str">
        <f t="shared" si="59"/>
        <v>30.06.2022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8" t="str">
        <f t="shared" si="59"/>
        <v>30.06.2022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8" t="str">
        <f t="shared" si="59"/>
        <v>30.06.2022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8" t="str">
        <f t="shared" si="59"/>
        <v>30.06.2022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8" t="str">
        <f t="shared" si="59"/>
        <v>30.06.2022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8" t="str">
        <f t="shared" si="59"/>
        <v>30.06.2022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8" t="str">
        <f t="shared" si="59"/>
        <v>30.06.2022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8" t="str">
        <f t="shared" si="59"/>
        <v>30.06.2022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8" t="str">
        <f t="shared" si="59"/>
        <v>30.06.2022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8" t="str">
        <f t="shared" si="59"/>
        <v>30.06.2022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8" t="str">
        <f t="shared" si="59"/>
        <v>30.06.2022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8" t="str">
        <f t="shared" si="59"/>
        <v>30.06.2022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8" t="str">
        <f t="shared" si="59"/>
        <v>30.06.2022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8" t="str">
        <f t="shared" si="59"/>
        <v>30.06.2022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8" t="str">
        <f t="shared" si="59"/>
        <v>30.06.2022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8" t="str">
        <f t="shared" si="59"/>
        <v>30.06.2022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8" t="str">
        <f t="shared" si="59"/>
        <v>30.06.2022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8" t="str">
        <f t="shared" si="59"/>
        <v>30.06.2022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8" t="str">
        <f t="shared" si="59"/>
        <v>30.06.2022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0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8" t="str">
        <f t="shared" si="59"/>
        <v>30.06.2022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0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8" t="str">
        <f t="shared" si="59"/>
        <v>30.06.2022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8" t="str">
        <f t="shared" si="59"/>
        <v>30.06.2022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8" t="str">
        <f t="shared" si="59"/>
        <v>30.06.2022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8" t="str">
        <f t="shared" si="59"/>
        <v>30.06.2022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8" t="str">
        <f t="shared" si="59"/>
        <v>30.06.2022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2902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8" t="str">
        <f t="shared" si="59"/>
        <v>30.06.2022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2902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8" t="str">
        <f t="shared" si="59"/>
        <v>30.06.2022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4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8" t="str">
        <f t="shared" si="59"/>
        <v>30.06.2022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8" t="str">
        <f t="shared" si="59"/>
        <v>30.06.2022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8" t="str">
        <f t="shared" si="59"/>
        <v>30.06.2022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6338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8" t="str">
        <f t="shared" si="59"/>
        <v>30.06.2022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8" t="str">
        <f t="shared" si="59"/>
        <v>30.06.2022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6338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8" t="str">
        <f t="shared" si="59"/>
        <v>30.06.2022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8" t="str">
        <f t="shared" si="59"/>
        <v>30.06.2022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8" t="str">
        <f t="shared" si="59"/>
        <v>30.06.2022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28989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8" t="str">
        <f t="shared" si="59"/>
        <v>30.06.2022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9649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 t="str">
        <f aca="true" t="shared" si="62" ref="C1040:C1103">endDate</f>
        <v>30.06.2022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27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8" t="str">
        <f t="shared" si="62"/>
        <v>30.06.2022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19308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8" t="str">
        <f t="shared" si="62"/>
        <v>30.06.2022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4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8" t="str">
        <f t="shared" si="62"/>
        <v>30.06.2022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8" t="str">
        <f t="shared" si="62"/>
        <v>30.06.2022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8" t="str">
        <f t="shared" si="62"/>
        <v>30.06.2022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8" t="str">
        <f t="shared" si="62"/>
        <v>30.06.2022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8" t="str">
        <f t="shared" si="62"/>
        <v>30.06.2022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8" t="str">
        <f t="shared" si="62"/>
        <v>30.06.2022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2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8" t="str">
        <f t="shared" si="62"/>
        <v>30.06.2022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38231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8" t="str">
        <f t="shared" si="62"/>
        <v>30.06.2022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38231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8" t="str">
        <f t="shared" si="62"/>
        <v>30.06.2022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8" t="str">
        <f t="shared" si="62"/>
        <v>30.06.2022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8" t="str">
        <f t="shared" si="62"/>
        <v>30.06.2022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8" t="str">
        <f t="shared" si="62"/>
        <v>30.06.2022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8" t="str">
        <f t="shared" si="62"/>
        <v>30.06.2022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8" t="str">
        <f t="shared" si="62"/>
        <v>30.06.2022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8" t="str">
        <f t="shared" si="62"/>
        <v>30.06.2022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8" t="str">
        <f t="shared" si="62"/>
        <v>30.06.2022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8" t="str">
        <f t="shared" si="62"/>
        <v>30.06.2022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8" t="str">
        <f t="shared" si="62"/>
        <v>30.06.2022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8" t="str">
        <f t="shared" si="62"/>
        <v>30.06.2022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8" t="str">
        <f t="shared" si="62"/>
        <v>30.06.2022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8" t="str">
        <f t="shared" si="62"/>
        <v>30.06.2022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8" t="str">
        <f t="shared" si="62"/>
        <v>30.06.2022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8" t="str">
        <f t="shared" si="62"/>
        <v>30.06.2022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8" t="str">
        <f t="shared" si="62"/>
        <v>30.06.2022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8" t="str">
        <f t="shared" si="62"/>
        <v>30.06.2022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8" t="str">
        <f t="shared" si="62"/>
        <v>30.06.2022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8" t="str">
        <f t="shared" si="62"/>
        <v>30.06.2022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8" t="str">
        <f t="shared" si="62"/>
        <v>30.06.2022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8" t="str">
        <f t="shared" si="62"/>
        <v>30.06.2022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2902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8" t="str">
        <f t="shared" si="62"/>
        <v>30.06.2022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2902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8" t="str">
        <f t="shared" si="62"/>
        <v>30.06.2022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4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8" t="str">
        <f t="shared" si="62"/>
        <v>30.06.2022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8" t="str">
        <f t="shared" si="62"/>
        <v>30.06.2022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8" t="str">
        <f t="shared" si="62"/>
        <v>30.06.2022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6338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8" t="str">
        <f t="shared" si="62"/>
        <v>30.06.2022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8" t="str">
        <f t="shared" si="62"/>
        <v>30.06.2022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6338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8" t="str">
        <f t="shared" si="62"/>
        <v>30.06.2022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8" t="str">
        <f t="shared" si="62"/>
        <v>30.06.2022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8" t="str">
        <f t="shared" si="62"/>
        <v>30.06.2022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28989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8" t="str">
        <f t="shared" si="62"/>
        <v>30.06.2022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9649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8" t="str">
        <f t="shared" si="62"/>
        <v>30.06.2022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27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8" t="str">
        <f t="shared" si="62"/>
        <v>30.06.2022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19308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8" t="str">
        <f t="shared" si="62"/>
        <v>30.06.2022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4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8" t="str">
        <f t="shared" si="62"/>
        <v>30.06.2022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8" t="str">
        <f t="shared" si="62"/>
        <v>30.06.2022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8" t="str">
        <f t="shared" si="62"/>
        <v>30.06.2022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8" t="str">
        <f t="shared" si="62"/>
        <v>30.06.2022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8" t="str">
        <f t="shared" si="62"/>
        <v>30.06.2022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8" t="str">
        <f t="shared" si="62"/>
        <v>30.06.2022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2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8" t="str">
        <f t="shared" si="62"/>
        <v>30.06.2022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38231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8" t="str">
        <f t="shared" si="62"/>
        <v>30.06.2022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38231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8" t="str">
        <f t="shared" si="62"/>
        <v>30.06.2022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8" t="str">
        <f t="shared" si="62"/>
        <v>30.06.2022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8" t="str">
        <f t="shared" si="62"/>
        <v>30.06.2022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8" t="str">
        <f t="shared" si="62"/>
        <v>30.06.2022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8" t="str">
        <f t="shared" si="62"/>
        <v>30.06.2022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8" t="str">
        <f t="shared" si="62"/>
        <v>30.06.2022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8" t="str">
        <f t="shared" si="62"/>
        <v>30.06.2022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8" t="str">
        <f t="shared" si="62"/>
        <v>30.06.2022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8" t="str">
        <f t="shared" si="62"/>
        <v>30.06.2022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8" t="str">
        <f t="shared" si="62"/>
        <v>30.06.2022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 t="str">
        <f aca="true" t="shared" si="65" ref="C1104:C1167">endDate</f>
        <v>30.06.2022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8" t="str">
        <f t="shared" si="65"/>
        <v>30.06.2022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8" t="str">
        <f t="shared" si="65"/>
        <v>30.06.2022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8" t="str">
        <f t="shared" si="65"/>
        <v>30.06.2022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8" t="str">
        <f t="shared" si="65"/>
        <v>30.06.2022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0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8" t="str">
        <f t="shared" si="65"/>
        <v>30.06.2022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0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8" t="str">
        <f t="shared" si="65"/>
        <v>30.06.2022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8" t="str">
        <f t="shared" si="65"/>
        <v>30.06.2022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8" t="str">
        <f t="shared" si="65"/>
        <v>30.06.2022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8" t="str">
        <f t="shared" si="65"/>
        <v>30.06.2022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8" t="str">
        <f t="shared" si="65"/>
        <v>30.06.2022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8" t="str">
        <f t="shared" si="65"/>
        <v>30.06.2022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8" t="str">
        <f t="shared" si="65"/>
        <v>30.06.2022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8" t="str">
        <f t="shared" si="65"/>
        <v>30.06.2022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8" t="str">
        <f t="shared" si="65"/>
        <v>30.06.2022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8" t="str">
        <f t="shared" si="65"/>
        <v>30.06.2022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8" t="str">
        <f t="shared" si="65"/>
        <v>30.06.2022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8" t="str">
        <f t="shared" si="65"/>
        <v>30.06.2022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8" t="str">
        <f t="shared" si="65"/>
        <v>30.06.2022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8" t="str">
        <f t="shared" si="65"/>
        <v>30.06.2022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8" t="str">
        <f t="shared" si="65"/>
        <v>30.06.2022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8" t="str">
        <f t="shared" si="65"/>
        <v>30.06.2022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8" t="str">
        <f t="shared" si="65"/>
        <v>30.06.2022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8" t="str">
        <f t="shared" si="65"/>
        <v>30.06.2022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8" t="str">
        <f t="shared" si="65"/>
        <v>30.06.2022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8" t="str">
        <f t="shared" si="65"/>
        <v>30.06.2022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8" t="str">
        <f t="shared" si="65"/>
        <v>30.06.2022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8" t="str">
        <f t="shared" si="65"/>
        <v>30.06.2022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8" t="str">
        <f t="shared" si="65"/>
        <v>30.06.2022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8" t="str">
        <f t="shared" si="65"/>
        <v>30.06.2022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8" t="str">
        <f t="shared" si="65"/>
        <v>30.06.2022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8" t="str">
        <f t="shared" si="65"/>
        <v>30.06.2022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8" t="str">
        <f t="shared" si="65"/>
        <v>30.06.2022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0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8" t="str">
        <f t="shared" si="65"/>
        <v>30.06.2022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8" t="str">
        <f t="shared" si="65"/>
        <v>30.06.2022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8" t="str">
        <f t="shared" si="65"/>
        <v>30.06.2022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8" t="str">
        <f t="shared" si="65"/>
        <v>30.06.2022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8" t="str">
        <f t="shared" si="65"/>
        <v>30.06.2022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8" t="str">
        <f t="shared" si="65"/>
        <v>30.06.2022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8" t="str">
        <f t="shared" si="65"/>
        <v>30.06.2022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8" t="str">
        <f t="shared" si="65"/>
        <v>30.06.2022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8" t="str">
        <f t="shared" si="65"/>
        <v>30.06.2022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8" t="str">
        <f t="shared" si="65"/>
        <v>30.06.2022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8" t="str">
        <f t="shared" si="65"/>
        <v>30.06.2022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8" t="str">
        <f t="shared" si="65"/>
        <v>30.06.2022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8" t="str">
        <f t="shared" si="65"/>
        <v>30.06.2022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8" t="str">
        <f t="shared" si="65"/>
        <v>30.06.2022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8" t="str">
        <f t="shared" si="65"/>
        <v>30.06.2022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8" t="str">
        <f t="shared" si="65"/>
        <v>30.06.2022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8" t="str">
        <f t="shared" si="65"/>
        <v>30.06.2022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8" t="str">
        <f t="shared" si="65"/>
        <v>30.06.2022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8" t="str">
        <f t="shared" si="65"/>
        <v>30.06.2022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8" t="str">
        <f t="shared" si="65"/>
        <v>30.06.2022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8" t="str">
        <f t="shared" si="65"/>
        <v>30.06.2022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3900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8" t="str">
        <f t="shared" si="65"/>
        <v>30.06.2022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3900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8" t="str">
        <f t="shared" si="65"/>
        <v>30.06.2022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8" t="str">
        <f t="shared" si="65"/>
        <v>30.06.2022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8" t="str">
        <f t="shared" si="65"/>
        <v>30.06.2022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8" t="str">
        <f t="shared" si="65"/>
        <v>30.06.2022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8" t="str">
        <f t="shared" si="65"/>
        <v>30.06.2022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8" t="str">
        <f t="shared" si="65"/>
        <v>30.06.2022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8" t="str">
        <f t="shared" si="65"/>
        <v>30.06.2022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8" t="str">
        <f t="shared" si="65"/>
        <v>30.06.2022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8" t="str">
        <f t="shared" si="65"/>
        <v>30.06.2022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22991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 t="str">
        <f aca="true" t="shared" si="68" ref="C1168:C1195">endDate</f>
        <v>30.06.2022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22991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8" t="str">
        <f t="shared" si="68"/>
        <v>30.06.2022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8" t="str">
        <f t="shared" si="68"/>
        <v>30.06.2022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8" t="str">
        <f t="shared" si="68"/>
        <v>30.06.2022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8" t="str">
        <f t="shared" si="68"/>
        <v>30.06.2022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8" t="str">
        <f t="shared" si="68"/>
        <v>30.06.2022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8" t="str">
        <f t="shared" si="68"/>
        <v>30.06.2022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8" t="str">
        <f t="shared" si="68"/>
        <v>30.06.2022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8" t="str">
        <f t="shared" si="68"/>
        <v>30.06.2022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8" t="str">
        <f t="shared" si="68"/>
        <v>30.06.2022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8" t="str">
        <f t="shared" si="68"/>
        <v>30.06.2022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26891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8" t="str">
        <f t="shared" si="68"/>
        <v>30.06.2022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26891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8" t="str">
        <f t="shared" si="68"/>
        <v>30.06.2022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8" t="str">
        <f t="shared" si="68"/>
        <v>30.06.2022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8" t="str">
        <f t="shared" si="68"/>
        <v>30.06.2022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8" t="str">
        <f t="shared" si="68"/>
        <v>30.06.2022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8" t="str">
        <f t="shared" si="68"/>
        <v>30.06.2022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8" t="str">
        <f t="shared" si="68"/>
        <v>30.06.2022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8" t="str">
        <f t="shared" si="68"/>
        <v>30.06.2022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8" t="str">
        <f t="shared" si="68"/>
        <v>30.06.2022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8" t="str">
        <f t="shared" si="68"/>
        <v>30.06.2022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8" t="str">
        <f t="shared" si="68"/>
        <v>30.06.2022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8" t="str">
        <f t="shared" si="68"/>
        <v>30.06.2022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8" t="str">
        <f t="shared" si="68"/>
        <v>30.06.2022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8" t="str">
        <f t="shared" si="68"/>
        <v>30.06.2022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8" t="str">
        <f t="shared" si="68"/>
        <v>30.06.2022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8" t="str">
        <f t="shared" si="68"/>
        <v>30.06.2022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8" t="str">
        <f t="shared" si="68"/>
        <v>30.06.2022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7"/>
      <c r="F1196" s="499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 t="str">
        <f aca="true" t="shared" si="71" ref="C1197:C1228">endDate</f>
        <v>30.06.2022</v>
      </c>
      <c r="D1197" s="105" t="s">
        <v>763</v>
      </c>
      <c r="E1197" s="105">
        <v>1</v>
      </c>
      <c r="F1197" s="105" t="s">
        <v>762</v>
      </c>
      <c r="H1197" s="496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8" t="str">
        <f t="shared" si="71"/>
        <v>30.06.2022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8" t="str">
        <f t="shared" si="71"/>
        <v>30.06.2022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8" t="str">
        <f t="shared" si="71"/>
        <v>30.06.2022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8" t="str">
        <f t="shared" si="71"/>
        <v>30.06.2022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8" t="str">
        <f t="shared" si="71"/>
        <v>30.06.2022</v>
      </c>
      <c r="D1202" s="105" t="s">
        <v>770</v>
      </c>
      <c r="E1202" s="105">
        <v>1</v>
      </c>
      <c r="F1202" s="105" t="s">
        <v>761</v>
      </c>
      <c r="H1202" s="496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8" t="str">
        <f t="shared" si="71"/>
        <v>30.06.2022</v>
      </c>
      <c r="D1203" s="105" t="s">
        <v>772</v>
      </c>
      <c r="E1203" s="105">
        <v>1</v>
      </c>
      <c r="F1203" s="105" t="s">
        <v>762</v>
      </c>
      <c r="H1203" s="496">
        <f>'Справка 8'!C20</f>
        <v>515831471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8" t="str">
        <f t="shared" si="71"/>
        <v>30.06.2022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8" t="str">
        <f t="shared" si="71"/>
        <v>30.06.2022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8" t="str">
        <f t="shared" si="71"/>
        <v>30.06.2022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8" t="str">
        <f t="shared" si="71"/>
        <v>30.06.2022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8" t="str">
        <f t="shared" si="71"/>
        <v>30.06.2022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8" t="str">
        <f t="shared" si="71"/>
        <v>30.06.2022</v>
      </c>
      <c r="D1209" s="105" t="s">
        <v>784</v>
      </c>
      <c r="E1209" s="105">
        <v>1</v>
      </c>
      <c r="F1209" s="105" t="s">
        <v>783</v>
      </c>
      <c r="H1209" s="496">
        <f>'Справка 8'!C26</f>
        <v>28505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8" t="str">
        <f t="shared" si="71"/>
        <v>30.06.2022</v>
      </c>
      <c r="D1210" s="105" t="s">
        <v>786</v>
      </c>
      <c r="E1210" s="105">
        <v>1</v>
      </c>
      <c r="F1210" s="105" t="s">
        <v>771</v>
      </c>
      <c r="H1210" s="496">
        <f>'Справка 8'!C27</f>
        <v>515859976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8" t="str">
        <f t="shared" si="71"/>
        <v>30.06.2022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8" t="str">
        <f t="shared" si="71"/>
        <v>30.06.2022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8" t="str">
        <f t="shared" si="71"/>
        <v>30.06.2022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8" t="str">
        <f t="shared" si="71"/>
        <v>30.06.2022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8" t="str">
        <f t="shared" si="71"/>
        <v>30.06.2022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8" t="str">
        <f t="shared" si="71"/>
        <v>30.06.2022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8" t="str">
        <f t="shared" si="71"/>
        <v>30.06.2022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8" t="str">
        <f t="shared" si="71"/>
        <v>30.06.2022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8" t="str">
        <f t="shared" si="71"/>
        <v>30.06.2022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8" t="str">
        <f t="shared" si="71"/>
        <v>30.06.2022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8" t="str">
        <f t="shared" si="71"/>
        <v>30.06.2022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8" t="str">
        <f t="shared" si="71"/>
        <v>30.06.2022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8" t="str">
        <f t="shared" si="71"/>
        <v>30.06.2022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8" t="str">
        <f t="shared" si="71"/>
        <v>30.06.2022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8" t="str">
        <f t="shared" si="71"/>
        <v>30.06.2022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8" t="str">
        <f t="shared" si="71"/>
        <v>30.06.2022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8" t="str">
        <f t="shared" si="71"/>
        <v>30.06.2022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8" t="str">
        <f t="shared" si="71"/>
        <v>30.06.2022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 t="str">
        <f aca="true" t="shared" si="74" ref="C1229:C1260">endDate</f>
        <v>30.06.2022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8" t="str">
        <f t="shared" si="74"/>
        <v>30.06.2022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8" t="str">
        <f t="shared" si="74"/>
        <v>30.06.2022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8" t="str">
        <f t="shared" si="74"/>
        <v>30.06.2022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8" t="str">
        <f t="shared" si="74"/>
        <v>30.06.2022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8" t="str">
        <f t="shared" si="74"/>
        <v>30.06.2022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8" t="str">
        <f t="shared" si="74"/>
        <v>30.06.2022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8" t="str">
        <f t="shared" si="74"/>
        <v>30.06.2022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8" t="str">
        <f t="shared" si="74"/>
        <v>30.06.2022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8" t="str">
        <f t="shared" si="74"/>
        <v>30.06.2022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8" t="str">
        <f t="shared" si="74"/>
        <v>30.06.2022</v>
      </c>
      <c r="D1239" s="105" t="s">
        <v>763</v>
      </c>
      <c r="E1239" s="105">
        <v>4</v>
      </c>
      <c r="F1239" s="105" t="s">
        <v>762</v>
      </c>
      <c r="H1239" s="496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8" t="str">
        <f t="shared" si="74"/>
        <v>30.06.2022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8" t="str">
        <f t="shared" si="74"/>
        <v>30.06.2022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8" t="str">
        <f t="shared" si="74"/>
        <v>30.06.2022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8" t="str">
        <f t="shared" si="74"/>
        <v>30.06.2022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8" t="str">
        <f t="shared" si="74"/>
        <v>30.06.2022</v>
      </c>
      <c r="D1244" s="105" t="s">
        <v>770</v>
      </c>
      <c r="E1244" s="105">
        <v>4</v>
      </c>
      <c r="F1244" s="105" t="s">
        <v>761</v>
      </c>
      <c r="H1244" s="496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8" t="str">
        <f t="shared" si="74"/>
        <v>30.06.2022</v>
      </c>
      <c r="D1245" s="105" t="s">
        <v>772</v>
      </c>
      <c r="E1245" s="105">
        <v>4</v>
      </c>
      <c r="F1245" s="105" t="s">
        <v>762</v>
      </c>
      <c r="H1245" s="496">
        <f>'Справка 8'!F20</f>
        <v>47775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8" t="str">
        <f t="shared" si="74"/>
        <v>30.06.2022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8" t="str">
        <f t="shared" si="74"/>
        <v>30.06.2022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8" t="str">
        <f t="shared" si="74"/>
        <v>30.06.2022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8" t="str">
        <f t="shared" si="74"/>
        <v>30.06.2022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8" t="str">
        <f t="shared" si="74"/>
        <v>30.06.2022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8" t="str">
        <f t="shared" si="74"/>
        <v>30.06.2022</v>
      </c>
      <c r="D1251" s="105" t="s">
        <v>784</v>
      </c>
      <c r="E1251" s="105">
        <v>4</v>
      </c>
      <c r="F1251" s="105" t="s">
        <v>783</v>
      </c>
      <c r="H1251" s="496">
        <f>'Справка 8'!F26</f>
        <v>5673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8" t="str">
        <f t="shared" si="74"/>
        <v>30.06.2022</v>
      </c>
      <c r="D1252" s="105" t="s">
        <v>786</v>
      </c>
      <c r="E1252" s="105">
        <v>4</v>
      </c>
      <c r="F1252" s="105" t="s">
        <v>771</v>
      </c>
      <c r="H1252" s="496">
        <f>'Справка 8'!F27</f>
        <v>53448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8" t="str">
        <f t="shared" si="74"/>
        <v>30.06.2022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8" t="str">
        <f t="shared" si="74"/>
        <v>30.06.2022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8" t="str">
        <f t="shared" si="74"/>
        <v>30.06.2022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8" t="str">
        <f t="shared" si="74"/>
        <v>30.06.2022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8" t="str">
        <f t="shared" si="74"/>
        <v>30.06.2022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8" t="str">
        <f t="shared" si="74"/>
        <v>30.06.2022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8" t="str">
        <f t="shared" si="74"/>
        <v>30.06.2022</v>
      </c>
      <c r="D1259" s="105" t="s">
        <v>772</v>
      </c>
      <c r="E1259" s="105">
        <v>5</v>
      </c>
      <c r="F1259" s="105" t="s">
        <v>762</v>
      </c>
      <c r="H1259" s="496">
        <f>'Справка 8'!G20</f>
        <v>1050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8" t="str">
        <f t="shared" si="74"/>
        <v>30.06.2022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 t="str">
        <f aca="true" t="shared" si="77" ref="C1261:C1294">endDate</f>
        <v>30.06.2022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8" t="str">
        <f t="shared" si="77"/>
        <v>30.06.2022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8" t="str">
        <f t="shared" si="77"/>
        <v>30.06.2022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8" t="str">
        <f t="shared" si="77"/>
        <v>30.06.2022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8" t="str">
        <f t="shared" si="77"/>
        <v>30.06.2022</v>
      </c>
      <c r="D1265" s="105" t="s">
        <v>784</v>
      </c>
      <c r="E1265" s="105">
        <v>5</v>
      </c>
      <c r="F1265" s="105" t="s">
        <v>783</v>
      </c>
      <c r="H1265" s="496">
        <f>'Справка 8'!G26</f>
        <v>181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8" t="str">
        <f t="shared" si="77"/>
        <v>30.06.2022</v>
      </c>
      <c r="D1266" s="105" t="s">
        <v>786</v>
      </c>
      <c r="E1266" s="105">
        <v>5</v>
      </c>
      <c r="F1266" s="105" t="s">
        <v>771</v>
      </c>
      <c r="H1266" s="496">
        <f>'Справка 8'!G27</f>
        <v>1231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8" t="str">
        <f t="shared" si="77"/>
        <v>30.06.2022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8" t="str">
        <f t="shared" si="77"/>
        <v>30.06.2022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8" t="str">
        <f t="shared" si="77"/>
        <v>30.06.2022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8" t="str">
        <f t="shared" si="77"/>
        <v>30.06.2022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8" t="str">
        <f t="shared" si="77"/>
        <v>30.06.2022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8" t="str">
        <f t="shared" si="77"/>
        <v>30.06.2022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8" t="str">
        <f t="shared" si="77"/>
        <v>30.06.2022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8" t="str">
        <f t="shared" si="77"/>
        <v>30.06.2022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8" t="str">
        <f t="shared" si="77"/>
        <v>30.06.2022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8" t="str">
        <f t="shared" si="77"/>
        <v>30.06.2022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8" t="str">
        <f t="shared" si="77"/>
        <v>30.06.2022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8" t="str">
        <f t="shared" si="77"/>
        <v>30.06.2022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8" t="str">
        <f t="shared" si="77"/>
        <v>30.06.2022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8" t="str">
        <f t="shared" si="77"/>
        <v>30.06.2022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8" t="str">
        <f t="shared" si="77"/>
        <v>30.06.2022</v>
      </c>
      <c r="D1281" s="105" t="s">
        <v>763</v>
      </c>
      <c r="E1281" s="105">
        <v>7</v>
      </c>
      <c r="F1281" s="105" t="s">
        <v>762</v>
      </c>
      <c r="H1281" s="496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8" t="str">
        <f t="shared" si="77"/>
        <v>30.06.2022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8" t="str">
        <f t="shared" si="77"/>
        <v>30.06.2022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8" t="str">
        <f t="shared" si="77"/>
        <v>30.06.2022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8" t="str">
        <f t="shared" si="77"/>
        <v>30.06.2022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8" t="str">
        <f t="shared" si="77"/>
        <v>30.06.2022</v>
      </c>
      <c r="D1286" s="105" t="s">
        <v>770</v>
      </c>
      <c r="E1286" s="105">
        <v>7</v>
      </c>
      <c r="F1286" s="105" t="s">
        <v>761</v>
      </c>
      <c r="H1286" s="496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8" t="str">
        <f t="shared" si="77"/>
        <v>30.06.2022</v>
      </c>
      <c r="D1287" s="105" t="s">
        <v>772</v>
      </c>
      <c r="E1287" s="105">
        <v>7</v>
      </c>
      <c r="F1287" s="105" t="s">
        <v>762</v>
      </c>
      <c r="H1287" s="496">
        <f>'Справка 8'!I20</f>
        <v>48825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8" t="str">
        <f t="shared" si="77"/>
        <v>30.06.2022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8" t="str">
        <f t="shared" si="77"/>
        <v>30.06.2022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8" t="str">
        <f t="shared" si="77"/>
        <v>30.06.2022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8" t="str">
        <f t="shared" si="77"/>
        <v>30.06.2022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8" t="str">
        <f t="shared" si="77"/>
        <v>30.06.2022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8" t="str">
        <f t="shared" si="77"/>
        <v>30.06.2022</v>
      </c>
      <c r="D1293" s="105" t="s">
        <v>784</v>
      </c>
      <c r="E1293" s="105">
        <v>7</v>
      </c>
      <c r="F1293" s="105" t="s">
        <v>783</v>
      </c>
      <c r="H1293" s="496">
        <f>'Справка 8'!I26</f>
        <v>5854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8" t="str">
        <f t="shared" si="77"/>
        <v>30.06.2022</v>
      </c>
      <c r="D1294" s="105" t="s">
        <v>786</v>
      </c>
      <c r="E1294" s="105">
        <v>7</v>
      </c>
      <c r="F1294" s="105" t="s">
        <v>771</v>
      </c>
      <c r="H1294" s="496">
        <f>'Справка 8'!I27</f>
        <v>54679</v>
      </c>
    </row>
    <row r="1295" spans="3:6" s="495" customFormat="1" ht="15.75">
      <c r="C1295" s="577"/>
      <c r="F1295" s="499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 t="str">
        <f aca="true" t="shared" si="80" ref="C1296:C1335">endDate</f>
        <v>30.06.2022</v>
      </c>
      <c r="D1296" s="105" t="s">
        <v>793</v>
      </c>
      <c r="E1296" s="105">
        <v>1</v>
      </c>
      <c r="F1296" s="105" t="s">
        <v>792</v>
      </c>
      <c r="H1296" s="496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8" t="str">
        <f t="shared" si="80"/>
        <v>30.06.2022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8" t="str">
        <f t="shared" si="80"/>
        <v>30.06.2022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8" t="str">
        <f t="shared" si="80"/>
        <v>30.06.2022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8" t="str">
        <f t="shared" si="80"/>
        <v>30.06.2022</v>
      </c>
      <c r="D1300" s="105" t="s">
        <v>802</v>
      </c>
      <c r="E1300" s="105">
        <v>1</v>
      </c>
      <c r="F1300" s="105" t="s">
        <v>791</v>
      </c>
      <c r="H1300" s="496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8" t="str">
        <f t="shared" si="80"/>
        <v>30.06.2022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8" t="str">
        <f t="shared" si="80"/>
        <v>30.06.2022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8" t="str">
        <f t="shared" si="80"/>
        <v>30.06.2022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8" t="str">
        <f t="shared" si="80"/>
        <v>30.06.2022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8" t="str">
        <f t="shared" si="80"/>
        <v>30.06.2022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8" t="str">
        <f t="shared" si="80"/>
        <v>30.06.2022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8" t="str">
        <f t="shared" si="80"/>
        <v>30.06.2022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8" t="str">
        <f t="shared" si="80"/>
        <v>30.06.2022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8" t="str">
        <f t="shared" si="80"/>
        <v>30.06.2022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8" t="str">
        <f t="shared" si="80"/>
        <v>30.06.2022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8" t="str">
        <f t="shared" si="80"/>
        <v>30.06.2022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8" t="str">
        <f t="shared" si="80"/>
        <v>30.06.2022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8" t="str">
        <f t="shared" si="80"/>
        <v>30.06.2022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8" t="str">
        <f t="shared" si="80"/>
        <v>30.06.2022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8" t="str">
        <f t="shared" si="80"/>
        <v>30.06.2022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8" t="str">
        <f t="shared" si="80"/>
        <v>30.06.2022</v>
      </c>
      <c r="D1316" s="105" t="s">
        <v>793</v>
      </c>
      <c r="E1316" s="105">
        <v>3</v>
      </c>
      <c r="F1316" s="105" t="s">
        <v>792</v>
      </c>
      <c r="H1316" s="496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8" t="str">
        <f t="shared" si="80"/>
        <v>30.06.2022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8" t="str">
        <f t="shared" si="80"/>
        <v>30.06.2022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8" t="str">
        <f t="shared" si="80"/>
        <v>30.06.2022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8" t="str">
        <f t="shared" si="80"/>
        <v>30.06.2022</v>
      </c>
      <c r="D1320" s="105" t="s">
        <v>802</v>
      </c>
      <c r="E1320" s="105">
        <v>3</v>
      </c>
      <c r="F1320" s="105" t="s">
        <v>791</v>
      </c>
      <c r="H1320" s="496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8" t="str">
        <f t="shared" si="80"/>
        <v>30.06.2022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8" t="str">
        <f t="shared" si="80"/>
        <v>30.06.2022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8" t="str">
        <f t="shared" si="80"/>
        <v>30.06.2022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8" t="str">
        <f t="shared" si="80"/>
        <v>30.06.2022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8" t="str">
        <f t="shared" si="80"/>
        <v>30.06.2022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8" t="str">
        <f t="shared" si="80"/>
        <v>30.06.2022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8" t="str">
        <f t="shared" si="80"/>
        <v>30.06.2022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8" t="str">
        <f t="shared" si="80"/>
        <v>30.06.2022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8" t="str">
        <f t="shared" si="80"/>
        <v>30.06.2022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8" t="str">
        <f t="shared" si="80"/>
        <v>30.06.2022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8" t="str">
        <f t="shared" si="80"/>
        <v>30.06.2022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8" t="str">
        <f t="shared" si="80"/>
        <v>30.06.2022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8" t="str">
        <f t="shared" si="80"/>
        <v>30.06.2022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8" t="str">
        <f t="shared" si="80"/>
        <v>30.06.2022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8" t="str">
        <f t="shared" si="80"/>
        <v>30.06.2022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0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0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7513</v>
      </c>
      <c r="H28" s="593">
        <f>SUM(H29:H31)</f>
        <v>7167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7513</v>
      </c>
      <c r="H29" s="196">
        <v>7167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383</v>
      </c>
      <c r="H32" s="196">
        <v>346</v>
      </c>
      <c r="M32" s="98"/>
    </row>
    <row r="33" spans="1:8" ht="15.75">
      <c r="A33" s="480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2" t="s">
        <v>104</v>
      </c>
      <c r="F34" s="95" t="s">
        <v>105</v>
      </c>
      <c r="G34" s="594">
        <f>G28+G32+G33</f>
        <v>7896</v>
      </c>
      <c r="H34" s="595">
        <f>H28+H32+H33</f>
        <v>7513</v>
      </c>
    </row>
    <row r="35" spans="1:8" ht="15.75">
      <c r="A35" s="89" t="s">
        <v>106</v>
      </c>
      <c r="B35" s="94" t="s">
        <v>107</v>
      </c>
      <c r="C35" s="592">
        <f>SUM(C36:C39)</f>
        <v>9716</v>
      </c>
      <c r="D35" s="593">
        <f>SUM(D36:D39)</f>
        <v>9716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6">
        <f>G26+G18+G34</f>
        <v>18890</v>
      </c>
      <c r="H37" s="597">
        <f>H26+H18+H34</f>
        <v>18507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4">
        <f>C35+C40+C45</f>
        <v>9716</v>
      </c>
      <c r="D46" s="595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11993</v>
      </c>
      <c r="H48" s="196">
        <v>13992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11993</v>
      </c>
      <c r="H50" s="593">
        <f>SUM(H44:H49)</f>
        <v>13992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.75">
      <c r="A52" s="480" t="s">
        <v>156</v>
      </c>
      <c r="B52" s="96" t="s">
        <v>157</v>
      </c>
      <c r="C52" s="594">
        <f>SUM(C48:C51)</f>
        <v>0</v>
      </c>
      <c r="D52" s="595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1561</v>
      </c>
      <c r="H54" s="196">
        <v>1460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8">
        <f>C20+C21+C22+C28+C33+C46+C52+C54+C55</f>
        <v>9716</v>
      </c>
      <c r="D56" s="599">
        <f>D20+D21+D22+D28+D33+D46+D52+D54+D55</f>
        <v>9716</v>
      </c>
      <c r="E56" s="100" t="s">
        <v>850</v>
      </c>
      <c r="F56" s="99" t="s">
        <v>172</v>
      </c>
      <c r="G56" s="596">
        <f>G50+G52+G53+G54+G55</f>
        <v>13554</v>
      </c>
      <c r="H56" s="597">
        <f>H50+H52+H53+H54+H55</f>
        <v>15452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2902</v>
      </c>
      <c r="H59" s="197">
        <v>2893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6338</v>
      </c>
      <c r="H60" s="197">
        <v>4024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28989</v>
      </c>
      <c r="H61" s="593">
        <f>SUM(H62:H68)</f>
        <v>24354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9649</v>
      </c>
      <c r="H63" s="197">
        <v>9418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</v>
      </c>
      <c r="H64" s="197">
        <v>26</v>
      </c>
      <c r="M64" s="98"/>
    </row>
    <row r="65" spans="1:8" ht="15.75">
      <c r="A65" s="480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19308</v>
      </c>
      <c r="H65" s="197">
        <v>14906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4</v>
      </c>
      <c r="H66" s="197">
        <v>3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>
        <v>25</v>
      </c>
      <c r="D69" s="197">
        <v>31</v>
      </c>
      <c r="E69" s="201" t="s">
        <v>79</v>
      </c>
      <c r="F69" s="93" t="s">
        <v>216</v>
      </c>
      <c r="G69" s="197">
        <v>2</v>
      </c>
      <c r="H69" s="197">
        <v>2</v>
      </c>
    </row>
    <row r="70" spans="1:8" ht="15.75">
      <c r="A70" s="89" t="s">
        <v>214</v>
      </c>
      <c r="B70" s="91" t="s">
        <v>215</v>
      </c>
      <c r="C70" s="197">
        <v>463</v>
      </c>
      <c r="D70" s="197">
        <v>495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5759</v>
      </c>
      <c r="D71" s="197">
        <v>831</v>
      </c>
      <c r="E71" s="472" t="s">
        <v>47</v>
      </c>
      <c r="F71" s="95" t="s">
        <v>223</v>
      </c>
      <c r="G71" s="594">
        <f>G59+G60+G61+G69+G70</f>
        <v>38231</v>
      </c>
      <c r="H71" s="595">
        <f>H59+H60+H61+H69+H70</f>
        <v>31273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2"/>
      <c r="H74" s="618"/>
    </row>
    <row r="75" spans="1:8" ht="15.75">
      <c r="A75" s="89" t="s">
        <v>228</v>
      </c>
      <c r="B75" s="91" t="s">
        <v>229</v>
      </c>
      <c r="C75" s="197">
        <v>22</v>
      </c>
      <c r="D75" s="197">
        <v>23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4">
        <f>SUM(C68:C75)</f>
        <v>6269</v>
      </c>
      <c r="D76" s="595">
        <f>SUM(D68:D75)</f>
        <v>1380</v>
      </c>
      <c r="E76" s="568"/>
      <c r="F76" s="569"/>
      <c r="G76" s="592"/>
      <c r="H76" s="618"/>
    </row>
    <row r="77" spans="1:8" ht="15.75">
      <c r="A77" s="89"/>
      <c r="B77" s="91"/>
      <c r="C77" s="592"/>
      <c r="D77" s="593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54679</v>
      </c>
      <c r="D79" s="593">
        <f>SUM(D80:D82)</f>
        <v>54111</v>
      </c>
      <c r="E79" s="205" t="s">
        <v>849</v>
      </c>
      <c r="F79" s="99" t="s">
        <v>241</v>
      </c>
      <c r="G79" s="596">
        <f>G71+G73+G75+G77</f>
        <v>38231</v>
      </c>
      <c r="H79" s="597">
        <f>H71+H73+H75+H77</f>
        <v>31273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v>54679</v>
      </c>
      <c r="D82" s="197">
        <v>54111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15.75">
      <c r="A85" s="480" t="s">
        <v>249</v>
      </c>
      <c r="B85" s="96" t="s">
        <v>250</v>
      </c>
      <c r="C85" s="594">
        <f>C84+C83+C79</f>
        <v>54679</v>
      </c>
      <c r="D85" s="595">
        <f>D84+D83+D79</f>
        <v>54111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2</v>
      </c>
      <c r="D89" s="196">
        <v>24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0" t="s">
        <v>848</v>
      </c>
      <c r="B92" s="96" t="s">
        <v>260</v>
      </c>
      <c r="C92" s="594">
        <f>SUM(C88:C91)</f>
        <v>3</v>
      </c>
      <c r="D92" s="595">
        <f>SUM(D88:D91)</f>
        <v>25</v>
      </c>
      <c r="E92" s="204"/>
      <c r="F92" s="103"/>
      <c r="G92" s="619"/>
      <c r="H92" s="620"/>
      <c r="M92" s="98"/>
    </row>
    <row r="93" spans="1:8" ht="15.75">
      <c r="A93" s="471" t="s">
        <v>261</v>
      </c>
      <c r="B93" s="96" t="s">
        <v>262</v>
      </c>
      <c r="C93" s="476">
        <v>8</v>
      </c>
      <c r="D93" s="477"/>
      <c r="E93" s="204"/>
      <c r="F93" s="103"/>
      <c r="G93" s="619"/>
      <c r="H93" s="620"/>
    </row>
    <row r="94" spans="1:13" ht="16.5" thickBot="1">
      <c r="A94" s="488" t="s">
        <v>263</v>
      </c>
      <c r="B94" s="226" t="s">
        <v>264</v>
      </c>
      <c r="C94" s="598">
        <f>C65+C76+C85+C92+C93</f>
        <v>60959</v>
      </c>
      <c r="D94" s="599">
        <f>D65+D76+D85+D92+D93</f>
        <v>55516</v>
      </c>
      <c r="E94" s="227"/>
      <c r="F94" s="228"/>
      <c r="G94" s="621"/>
      <c r="H94" s="622"/>
      <c r="M94" s="98"/>
    </row>
    <row r="95" spans="1:8" ht="32.25" thickBot="1">
      <c r="A95" s="485" t="s">
        <v>265</v>
      </c>
      <c r="B95" s="486" t="s">
        <v>266</v>
      </c>
      <c r="C95" s="600">
        <f>C94+C56</f>
        <v>70675</v>
      </c>
      <c r="D95" s="601">
        <f>D94+D56</f>
        <v>65232</v>
      </c>
      <c r="E95" s="229" t="s">
        <v>941</v>
      </c>
      <c r="F95" s="487" t="s">
        <v>268</v>
      </c>
      <c r="G95" s="600">
        <f>G37+G40+G56+G79</f>
        <v>70675</v>
      </c>
      <c r="H95" s="601">
        <f>H37+H40+H56+H79</f>
        <v>65232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0" t="str">
        <f>pdeReportingDate</f>
        <v>29.07.2022</v>
      </c>
      <c r="C98" s="700"/>
      <c r="D98" s="700"/>
      <c r="E98" s="700"/>
      <c r="F98" s="700"/>
      <c r="G98" s="700"/>
      <c r="H98" s="70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1" t="str">
        <f>authorName</f>
        <v>Сузан Басри</v>
      </c>
      <c r="C100" s="701"/>
      <c r="D100" s="701"/>
      <c r="E100" s="701"/>
      <c r="F100" s="701"/>
      <c r="G100" s="701"/>
      <c r="H100" s="70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977</v>
      </c>
      <c r="C103" s="699"/>
      <c r="D103" s="699"/>
      <c r="E103" s="699"/>
      <c r="M103" s="98"/>
    </row>
    <row r="104" spans="1:5" ht="21.75" customHeight="1">
      <c r="A104" s="693"/>
      <c r="B104" s="699" t="s">
        <v>977</v>
      </c>
      <c r="C104" s="699"/>
      <c r="D104" s="699"/>
      <c r="E104" s="699"/>
    </row>
    <row r="105" spans="1:13" ht="21.75" customHeight="1">
      <c r="A105" s="693"/>
      <c r="B105" s="699" t="s">
        <v>977</v>
      </c>
      <c r="C105" s="699"/>
      <c r="D105" s="699"/>
      <c r="E105" s="699"/>
      <c r="M105" s="98"/>
    </row>
    <row r="106" spans="1:5" ht="21.75" customHeight="1">
      <c r="A106" s="693"/>
      <c r="B106" s="699" t="s">
        <v>977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32</v>
      </c>
      <c r="D13" s="314">
        <v>28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20</v>
      </c>
      <c r="D15" s="314">
        <v>20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4</v>
      </c>
      <c r="D16" s="314">
        <v>4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4">
        <v>2</v>
      </c>
      <c r="D19" s="314">
        <v>2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58</v>
      </c>
      <c r="D22" s="626">
        <f>SUM(D12:D18)+D19</f>
        <v>54</v>
      </c>
      <c r="E22" s="194" t="s">
        <v>309</v>
      </c>
      <c r="F22" s="237" t="s">
        <v>310</v>
      </c>
      <c r="G22" s="314">
        <v>38</v>
      </c>
      <c r="H22" s="314">
        <v>21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11</v>
      </c>
      <c r="H24" s="314">
        <v>33</v>
      </c>
    </row>
    <row r="25" spans="1:8" ht="31.5">
      <c r="A25" s="194" t="s">
        <v>316</v>
      </c>
      <c r="B25" s="237" t="s">
        <v>317</v>
      </c>
      <c r="C25" s="314">
        <v>593</v>
      </c>
      <c r="D25" s="314">
        <v>872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>
        <v>1242</v>
      </c>
      <c r="H26" s="314">
        <f>138+2007</f>
        <v>2145</v>
      </c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25">
        <f>SUM(G22:G26)</f>
        <v>1291</v>
      </c>
      <c r="H27" s="626">
        <f>SUM(H22:H26)</f>
        <v>2199</v>
      </c>
    </row>
    <row r="28" spans="1:8" ht="15.75">
      <c r="A28" s="194" t="s">
        <v>79</v>
      </c>
      <c r="B28" s="237" t="s">
        <v>327</v>
      </c>
      <c r="C28" s="314">
        <v>157</v>
      </c>
      <c r="D28" s="314">
        <v>323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750</v>
      </c>
      <c r="D29" s="626">
        <f>SUM(D25:D28)</f>
        <v>1195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808</v>
      </c>
      <c r="D31" s="632">
        <f>D29+D22</f>
        <v>1249</v>
      </c>
      <c r="E31" s="251" t="s">
        <v>824</v>
      </c>
      <c r="F31" s="266" t="s">
        <v>331</v>
      </c>
      <c r="G31" s="253">
        <f>G16+G18+G27</f>
        <v>1291</v>
      </c>
      <c r="H31" s="254">
        <f>H16+H18+H27</f>
        <v>2199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483</v>
      </c>
      <c r="D33" s="244">
        <f>IF((H31-D31)&gt;0,H31-D31,0)</f>
        <v>950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3">
        <f>C31-C34+C35</f>
        <v>808</v>
      </c>
      <c r="D36" s="634">
        <f>D31-D34+D35</f>
        <v>1249</v>
      </c>
      <c r="E36" s="262" t="s">
        <v>346</v>
      </c>
      <c r="F36" s="256" t="s">
        <v>347</v>
      </c>
      <c r="G36" s="267">
        <f>G35-G34+G31</f>
        <v>1291</v>
      </c>
      <c r="H36" s="268">
        <f>H35-H34+H31</f>
        <v>2199</v>
      </c>
    </row>
    <row r="37" spans="1:8" ht="15.75">
      <c r="A37" s="261" t="s">
        <v>348</v>
      </c>
      <c r="B37" s="231" t="s">
        <v>349</v>
      </c>
      <c r="C37" s="631">
        <f>IF((G36-C36)&gt;0,G36-C36,0)</f>
        <v>483</v>
      </c>
      <c r="D37" s="632">
        <f>IF((H36-D36)&gt;0,H36-D36,0)</f>
        <v>950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100</v>
      </c>
      <c r="D38" s="626">
        <f>D39+D40+D41</f>
        <v>211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100</v>
      </c>
      <c r="D40" s="314">
        <v>211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383</v>
      </c>
      <c r="D42" s="244">
        <f>+IF((H36-D36-D38)&gt;0,H36-D36-D38,0)</f>
        <v>739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383</v>
      </c>
      <c r="D44" s="268">
        <f>IF(H42=0,IF(D42-D43&gt;0,D42-D43+H43,0),IF(H42-H43&lt;0,H43-H42+D42,0))</f>
        <v>739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1291</v>
      </c>
      <c r="D45" s="628">
        <f>D36+D38+D42</f>
        <v>2199</v>
      </c>
      <c r="E45" s="270" t="s">
        <v>373</v>
      </c>
      <c r="F45" s="272" t="s">
        <v>374</v>
      </c>
      <c r="G45" s="627">
        <f>G42+G36</f>
        <v>1291</v>
      </c>
      <c r="H45" s="628">
        <f>H42+H36</f>
        <v>2199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0" t="str">
        <f>pdeReportingDate</f>
        <v>29.07.2022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1" t="str">
        <f>authorName</f>
        <v>Сузан Басри</v>
      </c>
      <c r="C52" s="701"/>
      <c r="D52" s="701"/>
      <c r="E52" s="701"/>
      <c r="F52" s="701"/>
      <c r="G52" s="701"/>
      <c r="H52" s="70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977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977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977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977</v>
      </c>
      <c r="C58" s="699"/>
      <c r="D58" s="699"/>
      <c r="E58" s="699"/>
      <c r="F58" s="572"/>
      <c r="G58" s="45"/>
      <c r="H58" s="42"/>
    </row>
    <row r="59" spans="1:8" ht="15.75">
      <c r="A59" s="693"/>
      <c r="B59" s="699"/>
      <c r="C59" s="699"/>
      <c r="D59" s="699"/>
      <c r="E59" s="699"/>
      <c r="F59" s="572"/>
      <c r="G59" s="45"/>
      <c r="H59" s="42"/>
    </row>
    <row r="60" spans="1:8" ht="15.75">
      <c r="A60" s="693"/>
      <c r="B60" s="699"/>
      <c r="C60" s="699"/>
      <c r="D60" s="699"/>
      <c r="E60" s="699"/>
      <c r="F60" s="572"/>
      <c r="G60" s="45"/>
      <c r="H60" s="42"/>
    </row>
    <row r="61" spans="1:8" ht="15.75">
      <c r="A61" s="693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15" zoomScaleNormal="11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-32</v>
      </c>
      <c r="D12" s="197">
        <v>-49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4969</v>
      </c>
      <c r="D13" s="197">
        <v>32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-23</v>
      </c>
      <c r="D14" s="197">
        <v>-22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7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4911</v>
      </c>
      <c r="D21" s="656">
        <f>SUM(D11:D20)</f>
        <v>-44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-4890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73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23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-4890</v>
      </c>
      <c r="D33" s="656">
        <f>SUM(D23:D32)</f>
        <v>101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3011</v>
      </c>
      <c r="D37" s="197">
        <v>1131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-2932</v>
      </c>
      <c r="D38" s="197">
        <v>-1111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-122</v>
      </c>
      <c r="D40" s="197">
        <v>-25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-43</v>
      </c>
      <c r="D43" s="658">
        <f>SUM(D35:D42)</f>
        <v>-5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-22</v>
      </c>
      <c r="D44" s="306">
        <f>D43+D33+D21</f>
        <v>52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25</v>
      </c>
      <c r="D45" s="307">
        <v>24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3</v>
      </c>
      <c r="D46" s="309">
        <f>D45+D44</f>
        <v>76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3</v>
      </c>
      <c r="D47" s="297">
        <v>76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0" t="str">
        <f>pdeReportingDate</f>
        <v>29.07.2022</v>
      </c>
      <c r="C54" s="700"/>
      <c r="D54" s="700"/>
      <c r="E54" s="700"/>
      <c r="F54" s="694"/>
      <c r="G54" s="694"/>
      <c r="H54" s="694"/>
      <c r="M54" s="98"/>
    </row>
    <row r="55" spans="1:13" s="42" customFormat="1" ht="15.7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2" t="s">
        <v>8</v>
      </c>
      <c r="B56" s="701" t="str">
        <f>authorName</f>
        <v>Сузан Басри</v>
      </c>
      <c r="C56" s="701"/>
      <c r="D56" s="701"/>
      <c r="E56" s="701"/>
      <c r="F56" s="80"/>
      <c r="G56" s="80"/>
      <c r="H56" s="80"/>
    </row>
    <row r="57" spans="1:8" s="42" customFormat="1" ht="15.7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3"/>
      <c r="B59" s="699" t="s">
        <v>977</v>
      </c>
      <c r="C59" s="699"/>
      <c r="D59" s="699"/>
      <c r="E59" s="699"/>
      <c r="F59" s="572"/>
      <c r="G59" s="45"/>
      <c r="H59" s="42"/>
    </row>
    <row r="60" spans="1:8" ht="15.75">
      <c r="A60" s="693"/>
      <c r="B60" s="699" t="s">
        <v>977</v>
      </c>
      <c r="C60" s="699"/>
      <c r="D60" s="699"/>
      <c r="E60" s="699"/>
      <c r="F60" s="572"/>
      <c r="G60" s="45"/>
      <c r="H60" s="42"/>
    </row>
    <row r="61" spans="1:8" ht="15.75">
      <c r="A61" s="693"/>
      <c r="B61" s="699" t="s">
        <v>977</v>
      </c>
      <c r="C61" s="699"/>
      <c r="D61" s="699"/>
      <c r="E61" s="699"/>
      <c r="F61" s="572"/>
      <c r="G61" s="45"/>
      <c r="H61" s="42"/>
    </row>
    <row r="62" spans="1:8" ht="15.75">
      <c r="A62" s="693"/>
      <c r="B62" s="699" t="s">
        <v>977</v>
      </c>
      <c r="C62" s="699"/>
      <c r="D62" s="699"/>
      <c r="E62" s="699"/>
      <c r="F62" s="572"/>
      <c r="G62" s="45"/>
      <c r="H62" s="42"/>
    </row>
    <row r="63" spans="1:8" ht="15.75">
      <c r="A63" s="693"/>
      <c r="B63" s="699"/>
      <c r="C63" s="699"/>
      <c r="D63" s="699"/>
      <c r="E63" s="699"/>
      <c r="F63" s="572"/>
      <c r="G63" s="45"/>
      <c r="H63" s="42"/>
    </row>
    <row r="64" spans="1:8" ht="15.75">
      <c r="A64" s="693"/>
      <c r="B64" s="699"/>
      <c r="C64" s="699"/>
      <c r="D64" s="699"/>
      <c r="E64" s="699"/>
      <c r="F64" s="572"/>
      <c r="G64" s="45"/>
      <c r="H64" s="42"/>
    </row>
    <row r="65" spans="1:8" ht="15.75">
      <c r="A65" s="693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1.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7513</v>
      </c>
      <c r="J13" s="581">
        <f>'1-Баланс'!H30+'1-Баланс'!H33</f>
        <v>0</v>
      </c>
      <c r="K13" s="582"/>
      <c r="L13" s="581">
        <f>SUM(C13:K13)</f>
        <v>18507</v>
      </c>
      <c r="M13" s="583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1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1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7513</v>
      </c>
      <c r="J17" s="650">
        <f t="shared" si="2"/>
        <v>0</v>
      </c>
      <c r="K17" s="650">
        <f t="shared" si="2"/>
        <v>0</v>
      </c>
      <c r="L17" s="581">
        <f t="shared" si="1"/>
        <v>18507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1">
        <f>+'1-Баланс'!G32</f>
        <v>383</v>
      </c>
      <c r="J18" s="581">
        <f>+'1-Баланс'!G33</f>
        <v>0</v>
      </c>
      <c r="K18" s="582"/>
      <c r="L18" s="581">
        <f t="shared" si="1"/>
        <v>383</v>
      </c>
      <c r="M18" s="635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1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1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1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1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1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1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1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1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1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7896</v>
      </c>
      <c r="J31" s="650">
        <f t="shared" si="6"/>
        <v>0</v>
      </c>
      <c r="K31" s="650">
        <f t="shared" si="6"/>
        <v>0</v>
      </c>
      <c r="L31" s="581">
        <f t="shared" si="1"/>
        <v>18890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1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7896</v>
      </c>
      <c r="J34" s="584">
        <f t="shared" si="7"/>
        <v>0</v>
      </c>
      <c r="K34" s="584">
        <f t="shared" si="7"/>
        <v>0</v>
      </c>
      <c r="L34" s="648">
        <f t="shared" si="1"/>
        <v>18890</v>
      </c>
      <c r="M34" s="585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0" t="str">
        <f>pdeReportingDate</f>
        <v>29.07.2022</v>
      </c>
      <c r="C38" s="700"/>
      <c r="D38" s="700"/>
      <c r="E38" s="700"/>
      <c r="F38" s="700"/>
      <c r="G38" s="700"/>
      <c r="H38" s="70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1" t="str">
        <f>authorName</f>
        <v>Сузан Басри</v>
      </c>
      <c r="C40" s="701"/>
      <c r="D40" s="701"/>
      <c r="E40" s="701"/>
      <c r="F40" s="701"/>
      <c r="G40" s="701"/>
      <c r="H40" s="70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3"/>
      <c r="B43" s="699" t="s">
        <v>977</v>
      </c>
      <c r="C43" s="699"/>
      <c r="D43" s="699"/>
      <c r="E43" s="699"/>
      <c r="F43" s="572"/>
      <c r="G43" s="45"/>
      <c r="H43" s="42"/>
      <c r="M43" s="169"/>
    </row>
    <row r="44" spans="1:13" ht="15.75">
      <c r="A44" s="693"/>
      <c r="B44" s="699" t="s">
        <v>977</v>
      </c>
      <c r="C44" s="699"/>
      <c r="D44" s="699"/>
      <c r="E44" s="699"/>
      <c r="F44" s="572"/>
      <c r="G44" s="45"/>
      <c r="H44" s="42"/>
      <c r="M44" s="169"/>
    </row>
    <row r="45" spans="1:13" ht="15.75">
      <c r="A45" s="693"/>
      <c r="B45" s="699" t="s">
        <v>977</v>
      </c>
      <c r="C45" s="699"/>
      <c r="D45" s="699"/>
      <c r="E45" s="699"/>
      <c r="F45" s="572"/>
      <c r="G45" s="45"/>
      <c r="H45" s="42"/>
      <c r="M45" s="169"/>
    </row>
    <row r="46" spans="1:13" ht="15.75">
      <c r="A46" s="693"/>
      <c r="B46" s="699" t="s">
        <v>977</v>
      </c>
      <c r="C46" s="699"/>
      <c r="D46" s="699"/>
      <c r="E46" s="699"/>
      <c r="F46" s="572"/>
      <c r="G46" s="45"/>
      <c r="H46" s="42"/>
      <c r="M46" s="169"/>
    </row>
    <row r="47" spans="1:13" ht="15.7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3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997</v>
      </c>
      <c r="B12" s="677"/>
      <c r="C12" s="92">
        <v>9716</v>
      </c>
      <c r="D12" s="92">
        <v>51.42</v>
      </c>
      <c r="E12" s="92">
        <v>9716</v>
      </c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9716</v>
      </c>
      <c r="D27" s="470"/>
      <c r="E27" s="470">
        <f>SUM(E12:E26)</f>
        <v>9716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9716</v>
      </c>
      <c r="D79" s="470"/>
      <c r="E79" s="470">
        <f>E78+E61+E44+E27</f>
        <v>9716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0" t="str">
        <f>pdeReportingDate</f>
        <v>29.07.2022</v>
      </c>
      <c r="C151" s="700"/>
      <c r="D151" s="700"/>
      <c r="E151" s="700"/>
      <c r="F151" s="700"/>
      <c r="G151" s="700"/>
      <c r="H151" s="70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1" t="str">
        <f>authorName</f>
        <v>Сузан Басри</v>
      </c>
      <c r="C153" s="701"/>
      <c r="D153" s="701"/>
      <c r="E153" s="701"/>
      <c r="F153" s="701"/>
      <c r="G153" s="701"/>
      <c r="H153" s="70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3"/>
      <c r="B156" s="699" t="s">
        <v>977</v>
      </c>
      <c r="C156" s="699"/>
      <c r="D156" s="699"/>
      <c r="E156" s="699"/>
      <c r="F156" s="572"/>
      <c r="G156" s="45"/>
      <c r="H156" s="42"/>
    </row>
    <row r="157" spans="1:8" ht="15.75">
      <c r="A157" s="693"/>
      <c r="B157" s="699" t="s">
        <v>977</v>
      </c>
      <c r="C157" s="699"/>
      <c r="D157" s="699"/>
      <c r="E157" s="699"/>
      <c r="F157" s="572"/>
      <c r="G157" s="45"/>
      <c r="H157" s="42"/>
    </row>
    <row r="158" spans="1:8" ht="15.75">
      <c r="A158" s="693"/>
      <c r="B158" s="699" t="s">
        <v>977</v>
      </c>
      <c r="C158" s="699"/>
      <c r="D158" s="699"/>
      <c r="E158" s="699"/>
      <c r="F158" s="572"/>
      <c r="G158" s="45"/>
      <c r="H158" s="42"/>
    </row>
    <row r="159" spans="1:8" ht="15.75">
      <c r="A159" s="693"/>
      <c r="B159" s="699" t="s">
        <v>977</v>
      </c>
      <c r="C159" s="699"/>
      <c r="D159" s="699"/>
      <c r="E159" s="699"/>
      <c r="F159" s="572"/>
      <c r="G159" s="45"/>
      <c r="H159" s="42"/>
    </row>
    <row r="160" spans="1:8" ht="15.75">
      <c r="A160" s="693"/>
      <c r="B160" s="699"/>
      <c r="C160" s="699"/>
      <c r="D160" s="699"/>
      <c r="E160" s="699"/>
      <c r="F160" s="572"/>
      <c r="G160" s="45"/>
      <c r="H160" s="42"/>
    </row>
    <row r="161" spans="1:8" ht="15.75">
      <c r="A161" s="693"/>
      <c r="B161" s="699"/>
      <c r="C161" s="699"/>
      <c r="D161" s="699"/>
      <c r="E161" s="699"/>
      <c r="F161" s="572"/>
      <c r="G161" s="45"/>
      <c r="H161" s="42"/>
    </row>
    <row r="162" spans="1:8" ht="15.7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9716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9716</v>
      </c>
      <c r="H30" s="333">
        <f t="shared" si="6"/>
        <v>0</v>
      </c>
      <c r="I30" s="333">
        <f t="shared" si="6"/>
        <v>0</v>
      </c>
      <c r="J30" s="334">
        <f t="shared" si="3"/>
        <v>9716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9716</v>
      </c>
    </row>
    <row r="31" spans="1:18" ht="15.75">
      <c r="A31" s="337"/>
      <c r="B31" s="319" t="s">
        <v>108</v>
      </c>
      <c r="C31" s="152" t="s">
        <v>563</v>
      </c>
      <c r="D31" s="326">
        <v>9716</v>
      </c>
      <c r="E31" s="326"/>
      <c r="F31" s="326"/>
      <c r="G31" s="327">
        <f t="shared" si="2"/>
        <v>9716</v>
      </c>
      <c r="H31" s="326"/>
      <c r="I31" s="326"/>
      <c r="J31" s="327">
        <f t="shared" si="3"/>
        <v>9716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9716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9716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9716</v>
      </c>
      <c r="H41" s="328">
        <f t="shared" si="10"/>
        <v>0</v>
      </c>
      <c r="I41" s="328">
        <f t="shared" si="10"/>
        <v>0</v>
      </c>
      <c r="J41" s="327">
        <f t="shared" si="3"/>
        <v>9716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9716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9716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9716</v>
      </c>
      <c r="H43" s="347">
        <f t="shared" si="11"/>
        <v>0</v>
      </c>
      <c r="I43" s="347">
        <f t="shared" si="11"/>
        <v>0</v>
      </c>
      <c r="J43" s="347">
        <f t="shared" si="11"/>
        <v>9716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9716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0" t="str">
        <f>pdeReportingDate</f>
        <v>29.07.2022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1" t="str">
        <f>authorName</f>
        <v>Сузан Басри</v>
      </c>
      <c r="D48" s="701"/>
      <c r="E48" s="701"/>
      <c r="F48" s="701"/>
      <c r="G48" s="701"/>
      <c r="H48" s="701"/>
      <c r="I48" s="701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3"/>
      <c r="C51" s="699" t="s">
        <v>977</v>
      </c>
      <c r="D51" s="699"/>
      <c r="E51" s="699"/>
      <c r="F51" s="699"/>
      <c r="G51" s="572"/>
      <c r="H51" s="45"/>
      <c r="I51" s="42"/>
    </row>
    <row r="52" spans="2:9" ht="15.75">
      <c r="B52" s="693"/>
      <c r="C52" s="699" t="s">
        <v>977</v>
      </c>
      <c r="D52" s="699"/>
      <c r="E52" s="699"/>
      <c r="F52" s="699"/>
      <c r="G52" s="572"/>
      <c r="H52" s="45"/>
      <c r="I52" s="42"/>
    </row>
    <row r="53" spans="2:9" ht="15.75">
      <c r="B53" s="693"/>
      <c r="C53" s="699" t="s">
        <v>977</v>
      </c>
      <c r="D53" s="699"/>
      <c r="E53" s="699"/>
      <c r="F53" s="699"/>
      <c r="G53" s="572"/>
      <c r="H53" s="45"/>
      <c r="I53" s="42"/>
    </row>
    <row r="54" spans="2:9" ht="15.75">
      <c r="B54" s="693"/>
      <c r="C54" s="699" t="s">
        <v>977</v>
      </c>
      <c r="D54" s="699"/>
      <c r="E54" s="699"/>
      <c r="F54" s="699"/>
      <c r="G54" s="572"/>
      <c r="H54" s="45"/>
      <c r="I54" s="42"/>
    </row>
    <row r="55" spans="2:9" ht="15.75">
      <c r="B55" s="693"/>
      <c r="C55" s="699"/>
      <c r="D55" s="699"/>
      <c r="E55" s="699"/>
      <c r="F55" s="699"/>
      <c r="G55" s="572"/>
      <c r="H55" s="45"/>
      <c r="I55" s="42"/>
    </row>
    <row r="56" spans="2:9" ht="15.75">
      <c r="B56" s="693"/>
      <c r="C56" s="699"/>
      <c r="D56" s="699"/>
      <c r="E56" s="699"/>
      <c r="F56" s="699"/>
      <c r="G56" s="572"/>
      <c r="H56" s="45"/>
      <c r="I56" s="42"/>
    </row>
    <row r="57" spans="2:9" ht="15.75">
      <c r="B57" s="693"/>
      <c r="C57" s="699"/>
      <c r="D57" s="699"/>
      <c r="E57" s="699"/>
      <c r="F57" s="699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f>D30</f>
        <v>25</v>
      </c>
      <c r="D30" s="366">
        <f>'1-Баланс'!C69</f>
        <v>25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D31</f>
        <v>463</v>
      </c>
      <c r="D31" s="366">
        <f>'1-Баланс'!C70</f>
        <v>463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f>D32</f>
        <v>5759</v>
      </c>
      <c r="D32" s="366">
        <f>'1-Баланс'!C71</f>
        <v>5759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22</v>
      </c>
      <c r="D40" s="360">
        <f>SUM(D41:D44)</f>
        <v>22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f>'1-Баланс'!C75</f>
        <v>22</v>
      </c>
      <c r="D44" s="366">
        <f>C44</f>
        <v>22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6269</v>
      </c>
      <c r="D45" s="436">
        <f>D26+D30+D31+D33+D32+D34+D35+D40</f>
        <v>6269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6269</v>
      </c>
      <c r="D46" s="442">
        <f>D45+D23+D21+D11</f>
        <v>6269</v>
      </c>
      <c r="E46" s="443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0</v>
      </c>
      <c r="D68" s="433">
        <f>D54+D58+D63+D64+D65+D66</f>
        <v>0</v>
      </c>
      <c r="E68" s="434">
        <f t="shared" si="1"/>
        <v>0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2902</v>
      </c>
      <c r="D77" s="138">
        <f>D78+D80</f>
        <v>2902</v>
      </c>
      <c r="E77" s="138">
        <f>E78+E80</f>
        <v>0</v>
      </c>
      <c r="F77" s="396">
        <f>F78+F80</f>
        <v>3900</v>
      </c>
    </row>
    <row r="78" spans="1:6" ht="15.75">
      <c r="A78" s="368" t="s">
        <v>700</v>
      </c>
      <c r="B78" s="135" t="s">
        <v>701</v>
      </c>
      <c r="C78" s="197">
        <f>'1-Баланс'!G59</f>
        <v>2902</v>
      </c>
      <c r="D78" s="197">
        <f>C78</f>
        <v>2902</v>
      </c>
      <c r="E78" s="136">
        <f t="shared" si="1"/>
        <v>0</v>
      </c>
      <c r="F78" s="196">
        <v>3900</v>
      </c>
    </row>
    <row r="79" spans="1:6" ht="15.75">
      <c r="A79" s="368" t="s">
        <v>702</v>
      </c>
      <c r="B79" s="135" t="s">
        <v>703</v>
      </c>
      <c r="C79" s="197">
        <v>4</v>
      </c>
      <c r="D79" s="197">
        <v>4</v>
      </c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6338</v>
      </c>
      <c r="D82" s="138">
        <f>SUM(D83:D86)</f>
        <v>6338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f>'1-Баланс'!G60</f>
        <v>6338</v>
      </c>
      <c r="D84" s="197">
        <f>C84</f>
        <v>6338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28989</v>
      </c>
      <c r="D87" s="134">
        <f>SUM(D88:D92)+D96</f>
        <v>28989</v>
      </c>
      <c r="E87" s="134">
        <f>SUM(E88:E92)+E96</f>
        <v>0</v>
      </c>
      <c r="F87" s="395">
        <f>SUM(F88:F92)+F96</f>
        <v>22991</v>
      </c>
    </row>
    <row r="88" spans="1:6" ht="15.75">
      <c r="A88" s="368" t="s">
        <v>719</v>
      </c>
      <c r="B88" s="135" t="s">
        <v>720</v>
      </c>
      <c r="C88" s="197">
        <f>'1-Баланс'!G63</f>
        <v>9649</v>
      </c>
      <c r="D88" s="197">
        <f>+C88</f>
        <v>9649</v>
      </c>
      <c r="E88" s="136">
        <f t="shared" si="1"/>
        <v>0</v>
      </c>
      <c r="F88" s="196">
        <v>22991</v>
      </c>
    </row>
    <row r="89" spans="1:6" ht="15.75">
      <c r="A89" s="368" t="s">
        <v>721</v>
      </c>
      <c r="B89" s="135" t="s">
        <v>722</v>
      </c>
      <c r="C89" s="197">
        <f>'1-Баланс'!G64</f>
        <v>27</v>
      </c>
      <c r="D89" s="197">
        <f>C89</f>
        <v>27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f>'1-Баланс'!G65</f>
        <v>19308</v>
      </c>
      <c r="D90" s="197">
        <f>C90</f>
        <v>19308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f>'1-Баланс'!G66</f>
        <v>4</v>
      </c>
      <c r="D91" s="197">
        <f>C91</f>
        <v>4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2</v>
      </c>
      <c r="D97" s="197">
        <f>C97</f>
        <v>2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38231</v>
      </c>
      <c r="D98" s="431">
        <f>D87+D82+D77+D73+D97</f>
        <v>38231</v>
      </c>
      <c r="E98" s="431">
        <f>E87+E82+E77+E73+E97</f>
        <v>0</v>
      </c>
      <c r="F98" s="432">
        <f>F87+F82+F77+F73+F97</f>
        <v>26891</v>
      </c>
    </row>
    <row r="99" spans="1:6" ht="16.5" thickBot="1">
      <c r="A99" s="410" t="s">
        <v>739</v>
      </c>
      <c r="B99" s="411" t="s">
        <v>740</v>
      </c>
      <c r="C99" s="425">
        <f>C98+C70+C68</f>
        <v>38231</v>
      </c>
      <c r="D99" s="425">
        <f>D98+D70+D68</f>
        <v>38231</v>
      </c>
      <c r="E99" s="425">
        <f>E98+E70+E68</f>
        <v>0</v>
      </c>
      <c r="F99" s="426">
        <f>F98+F70+F68</f>
        <v>26891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0" t="str">
        <f>pdeReportingDate</f>
        <v>29.07.2022</v>
      </c>
      <c r="C111" s="700"/>
      <c r="D111" s="700"/>
      <c r="E111" s="700"/>
      <c r="F111" s="700"/>
      <c r="G111" s="52"/>
      <c r="H111" s="52"/>
    </row>
    <row r="112" spans="1:8" ht="15.75">
      <c r="A112" s="691"/>
      <c r="B112" s="700"/>
      <c r="C112" s="700"/>
      <c r="D112" s="700"/>
      <c r="E112" s="700"/>
      <c r="F112" s="700"/>
      <c r="G112" s="52"/>
      <c r="H112" s="52"/>
    </row>
    <row r="113" spans="1:8" ht="15.75">
      <c r="A113" s="692" t="s">
        <v>8</v>
      </c>
      <c r="B113" s="701" t="str">
        <f>authorName</f>
        <v>Сузан Басри</v>
      </c>
      <c r="C113" s="701"/>
      <c r="D113" s="701"/>
      <c r="E113" s="701"/>
      <c r="F113" s="701"/>
      <c r="G113" s="80"/>
      <c r="H113" s="80"/>
    </row>
    <row r="114" spans="1:8" ht="15.75">
      <c r="A114" s="692"/>
      <c r="B114" s="701"/>
      <c r="C114" s="701"/>
      <c r="D114" s="701"/>
      <c r="E114" s="701"/>
      <c r="F114" s="701"/>
      <c r="G114" s="80"/>
      <c r="H114" s="80"/>
    </row>
    <row r="115" spans="1:8" ht="15.7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977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977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977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977</v>
      </c>
      <c r="C119" s="699"/>
      <c r="D119" s="699"/>
      <c r="E119" s="699"/>
      <c r="F119" s="699"/>
      <c r="G119" s="693"/>
      <c r="H119" s="693"/>
    </row>
    <row r="120" spans="1:8" ht="15.75">
      <c r="A120" s="693"/>
      <c r="B120" s="699"/>
      <c r="C120" s="699"/>
      <c r="D120" s="699"/>
      <c r="E120" s="699"/>
      <c r="F120" s="699"/>
      <c r="G120" s="693"/>
      <c r="H120" s="693"/>
    </row>
    <row r="121" spans="1:8" ht="15.75">
      <c r="A121" s="693"/>
      <c r="B121" s="699"/>
      <c r="C121" s="699"/>
      <c r="D121" s="699"/>
      <c r="E121" s="699"/>
      <c r="F121" s="699"/>
      <c r="G121" s="693"/>
      <c r="H121" s="693"/>
    </row>
    <row r="122" spans="1:8" ht="15.7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H26" sqref="H2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925496</v>
      </c>
      <c r="D13" s="447"/>
      <c r="E13" s="447"/>
      <c r="F13" s="447">
        <v>9716</v>
      </c>
      <c r="G13" s="447"/>
      <c r="H13" s="447"/>
      <c r="I13" s="448">
        <f>F13+G13-H13</f>
        <v>9716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925496</v>
      </c>
      <c r="D18" s="454">
        <f t="shared" si="1"/>
        <v>0</v>
      </c>
      <c r="E18" s="454">
        <f t="shared" si="1"/>
        <v>0</v>
      </c>
      <c r="F18" s="454">
        <f t="shared" si="1"/>
        <v>9716</v>
      </c>
      <c r="G18" s="454">
        <f t="shared" si="1"/>
        <v>0</v>
      </c>
      <c r="H18" s="454">
        <f t="shared" si="1"/>
        <v>0</v>
      </c>
      <c r="I18" s="455">
        <f t="shared" si="0"/>
        <v>9716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515831471</v>
      </c>
      <c r="D20" s="447"/>
      <c r="E20" s="447"/>
      <c r="F20" s="447">
        <v>47775</v>
      </c>
      <c r="G20" s="447">
        <v>1050</v>
      </c>
      <c r="H20" s="447"/>
      <c r="I20" s="448">
        <f t="shared" si="0"/>
        <v>48825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28505</v>
      </c>
      <c r="D26" s="447"/>
      <c r="E26" s="447"/>
      <c r="F26" s="447">
        <v>5673</v>
      </c>
      <c r="G26" s="447">
        <v>181</v>
      </c>
      <c r="H26" s="447"/>
      <c r="I26" s="448">
        <f t="shared" si="0"/>
        <v>5854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515859976</v>
      </c>
      <c r="D27" s="454">
        <f t="shared" si="2"/>
        <v>0</v>
      </c>
      <c r="E27" s="454">
        <f t="shared" si="2"/>
        <v>0</v>
      </c>
      <c r="F27" s="454">
        <f t="shared" si="2"/>
        <v>53448</v>
      </c>
      <c r="G27" s="454">
        <f t="shared" si="2"/>
        <v>1231</v>
      </c>
      <c r="H27" s="454">
        <f t="shared" si="2"/>
        <v>0</v>
      </c>
      <c r="I27" s="455">
        <f t="shared" si="0"/>
        <v>54679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0" t="str">
        <f>pdeReportingDate</f>
        <v>29.07.2022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2" t="s">
        <v>8</v>
      </c>
      <c r="B33" s="701" t="str">
        <f>authorName</f>
        <v>Сузан Басри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2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2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3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Nayden NN. Nedelchev</cp:lastModifiedBy>
  <cp:lastPrinted>2021-12-10T13:26:48Z</cp:lastPrinted>
  <dcterms:created xsi:type="dcterms:W3CDTF">2006-09-16T00:00:00Z</dcterms:created>
  <dcterms:modified xsi:type="dcterms:W3CDTF">2022-08-01T06:16:39Z</dcterms:modified>
  <cp:category/>
  <cp:version/>
  <cp:contentType/>
  <cp:contentStatus/>
</cp:coreProperties>
</file>