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80" windowHeight="7290" tabRatio="944" activeTab="0"/>
  </bookViews>
  <sheets>
    <sheet name="баланс" sheetId="1" r:id="rId1"/>
    <sheet name="Очет за доходите " sheetId="2" r:id="rId2"/>
    <sheet name="Паричен поток" sheetId="3" r:id="rId3"/>
    <sheet name="Собствен капитал " sheetId="4" r:id="rId4"/>
  </sheets>
  <definedNames>
    <definedName name="_GoBack_9">#REF!</definedName>
    <definedName name="_Ref248333980_9">#REF!</definedName>
    <definedName name="_Ref250228934_9">#REF!</definedName>
    <definedName name="bookmark1_9">#REF!</definedName>
  </definedNames>
  <calcPr fullCalcOnLoad="1"/>
</workbook>
</file>

<file path=xl/sharedStrings.xml><?xml version="1.0" encoding="utf-8"?>
<sst xmlns="http://schemas.openxmlformats.org/spreadsheetml/2006/main" count="125" uniqueCount="102">
  <si>
    <t>"АРМЕЙСКИ ХОЛДИНГ" АД</t>
  </si>
  <si>
    <t xml:space="preserve">ОТЧЕТ ЗА ФИНАНСОВОТО СЪСТОЯНИЕ </t>
  </si>
  <si>
    <t>Пояснение</t>
  </si>
  <si>
    <t>BGN’000</t>
  </si>
  <si>
    <t>Активи</t>
  </si>
  <si>
    <t>Нетекущи активи</t>
  </si>
  <si>
    <t>Нетекущи финансови активи</t>
  </si>
  <si>
    <t>Нетекущи търговски и други вземания</t>
  </si>
  <si>
    <t>Отсрочен данъчен актив</t>
  </si>
  <si>
    <t>Общо нетекущи активи</t>
  </si>
  <si>
    <t>Текущи активи</t>
  </si>
  <si>
    <t>Вземания и предоставени аванси</t>
  </si>
  <si>
    <t>Текущи търговски и други вземания</t>
  </si>
  <si>
    <t>Пари и парични еквиваленти</t>
  </si>
  <si>
    <t>Общо текущи активи</t>
  </si>
  <si>
    <t>Общо активи</t>
  </si>
  <si>
    <t>Капитал</t>
  </si>
  <si>
    <t>Регистриран капитал</t>
  </si>
  <si>
    <t>Резерви</t>
  </si>
  <si>
    <t>Неразпределена печалба/непокрита загуба от мин. Год.</t>
  </si>
  <si>
    <t>Финансов резултат за периода</t>
  </si>
  <si>
    <t>Общо капитал</t>
  </si>
  <si>
    <t>Пасиви</t>
  </si>
  <si>
    <t>Текущи пасиви</t>
  </si>
  <si>
    <t>Задължения към доставчици</t>
  </si>
  <si>
    <t>Задължения към персонала</t>
  </si>
  <si>
    <t>Осигурителни задължения</t>
  </si>
  <si>
    <t>Други текущи пасиви</t>
  </si>
  <si>
    <t>Общо капитал и пасиви</t>
  </si>
  <si>
    <t>Изготвил: …………………………………</t>
  </si>
  <si>
    <t>ОТЧЕТ ЗА ВСЕОБХВАТНИЯ ДОХОД</t>
  </si>
  <si>
    <t>Приходи</t>
  </si>
  <si>
    <t>Разходи за материали</t>
  </si>
  <si>
    <t>Разходи за външни услуги</t>
  </si>
  <si>
    <t>Разходи за персонал</t>
  </si>
  <si>
    <t>Други разходи</t>
  </si>
  <si>
    <t>Финансови приходи/разходи</t>
  </si>
  <si>
    <t>Печалба/загуба за периода преди данъчно облагане</t>
  </si>
  <si>
    <t>Разходи за данъци</t>
  </si>
  <si>
    <t>Нетна печалба/загуба за периода</t>
  </si>
  <si>
    <t>Общ всеобхватен доход за периода</t>
  </si>
  <si>
    <t>Доход/(загубa) на акция</t>
  </si>
  <si>
    <t>Изпълнителен директор : …………………</t>
  </si>
  <si>
    <t xml:space="preserve">ОТЧЕТ ЗА ПАРИЧНИТЕ ПОТОЦИ </t>
  </si>
  <si>
    <t>Оперативна дейност</t>
  </si>
  <si>
    <t>Парични плащания на доставчици</t>
  </si>
  <si>
    <t xml:space="preserve">Парични плащания към персонала </t>
  </si>
  <si>
    <t>Парични плащания по осигуровки</t>
  </si>
  <si>
    <t>Други плащания по оперативна дейност</t>
  </si>
  <si>
    <t>Нетен паричен поток от оперативна дейност</t>
  </si>
  <si>
    <t>Инвестиционна дейност</t>
  </si>
  <si>
    <t>Постъпления от дивиденти  и други от инвестиции</t>
  </si>
  <si>
    <t>Постъпления/Плащания по предоставени заеми</t>
  </si>
  <si>
    <t>Постъпления от лихви по предоставени заеми</t>
  </si>
  <si>
    <t>Други парични потоци от инвестиционна дейност</t>
  </si>
  <si>
    <t>Нетен паричен поток от инвестиционна дейност</t>
  </si>
  <si>
    <t>Нетно увеличение/намаление на парични средства Парични средства в началото на периода</t>
  </si>
  <si>
    <t>Парични средства в края на периода</t>
  </si>
  <si>
    <t>Изпълнителен директор : …………………………</t>
  </si>
  <si>
    <t xml:space="preserve">ОТЧЕТ ЗА ПРОМЕНИТЕ В СОБСТВЕНИЯ КАПИТАЛ </t>
  </si>
  <si>
    <t>Поя-</t>
  </si>
  <si>
    <t>Регистри­</t>
  </si>
  <si>
    <t>Финансов резултат</t>
  </si>
  <si>
    <t>Печалба</t>
  </si>
  <si>
    <t>Общо</t>
  </si>
  <si>
    <t>Всички суми са в хиляди лева</t>
  </si>
  <si>
    <t>сне</t>
  </si>
  <si>
    <t>ран</t>
  </si>
  <si>
    <t>Резерв от посл.  оценки</t>
  </si>
  <si>
    <t xml:space="preserve">Законови </t>
  </si>
  <si>
    <t>Други</t>
  </si>
  <si>
    <t>от минали години</t>
  </si>
  <si>
    <t>загуба</t>
  </si>
  <si>
    <t>капитал</t>
  </si>
  <si>
    <t>ние</t>
  </si>
  <si>
    <t xml:space="preserve">резерви </t>
  </si>
  <si>
    <t>резерви</t>
  </si>
  <si>
    <t>Неразпр.</t>
  </si>
  <si>
    <t>Непокрита</t>
  </si>
  <si>
    <t>за</t>
  </si>
  <si>
    <t>печалба</t>
  </si>
  <si>
    <t>периода</t>
  </si>
  <si>
    <t>а</t>
  </si>
  <si>
    <t>Прехвърляне на загубата в непокрита загуба</t>
  </si>
  <si>
    <t>Прехвърляне на печалбата в неразпределена печалба</t>
  </si>
  <si>
    <t>Други изменения</t>
  </si>
  <si>
    <t>Парични плащания от клиенти</t>
  </si>
  <si>
    <t>Данъчни задължения</t>
  </si>
  <si>
    <t>5</t>
  </si>
  <si>
    <t>Ефект от прилагане на МСФО 9, нетно от данък</t>
  </si>
  <si>
    <t>Никола Петров Тодоров</t>
  </si>
  <si>
    <t>Никола Петров  Тодоров</t>
  </si>
  <si>
    <t>Общо  пасиви</t>
  </si>
  <si>
    <t>Изпълнителен директор : ………………........</t>
  </si>
  <si>
    <t>Изготвил: ……………………</t>
  </si>
  <si>
    <t>Изготвил: …………………………</t>
  </si>
  <si>
    <t>Димитър Димитров Цветанов</t>
  </si>
  <si>
    <t>Салдо към 31 декември  2019 г.</t>
  </si>
  <si>
    <t>Към 31.03.2023 година</t>
  </si>
  <si>
    <t>Дата: 01.05.2023 год.</t>
  </si>
  <si>
    <t>Салдо към 31 декември 2022 год</t>
  </si>
  <si>
    <t>Салдо към 31 март 2023 г.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</si>
</sst>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(* #,##0_);_(* \(#,##0\);_(* \-_);_(@_)"/>
    <numFmt numFmtId="175" formatCode="0;\(0\)"/>
    <numFmt numFmtId="176" formatCode="##0.00"/>
    <numFmt numFmtId="177" formatCode="##0"/>
    <numFmt numFmtId="178" formatCode="0_);\(0\)"/>
    <numFmt numFmtId="179" formatCode="#,##0.0"/>
    <numFmt numFmtId="180" formatCode="#,##0.000_);\(#,##0.000\)"/>
    <numFmt numFmtId="181" formatCode="_(* #,##0.0_);_(* \(#,##0.0\);_(* \-_);_(@_)"/>
    <numFmt numFmtId="182" formatCode="_(* #,##0.00_);_(* \(#,##0.00\);_(* \-_);_(@_)"/>
    <numFmt numFmtId="183" formatCode="0.0_);\(0.0\)"/>
    <numFmt numFmtId="184" formatCode="0.00_);\(0.00\)"/>
    <numFmt numFmtId="185" formatCode="0.0"/>
    <numFmt numFmtId="186" formatCode="_-* #,##0.000\ _л_в_-;\-* #,##0.000\ _л_в_-;_-* &quot;-&quot;??\ _л_в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5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.5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4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1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11" fillId="7" borderId="2" applyNumberFormat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15" fillId="21" borderId="6" applyNumberFormat="0" applyAlignment="0" applyProtection="0"/>
    <xf numFmtId="0" fontId="4" fillId="21" borderId="2" applyNumberFormat="0" applyAlignment="0" applyProtection="0"/>
    <xf numFmtId="0" fontId="5" fillId="22" borderId="7" applyNumberFormat="0" applyAlignment="0" applyProtection="0"/>
    <xf numFmtId="0" fontId="3" fillId="3" borderId="0" applyNumberFormat="0" applyBorder="0" applyAlignment="0" applyProtection="0"/>
    <xf numFmtId="0" fontId="13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ill="0" applyBorder="0" applyAlignment="0" applyProtection="0"/>
    <xf numFmtId="0" fontId="12" fillId="0" borderId="8" applyNumberFormat="0" applyFill="0" applyAlignment="0" applyProtection="0"/>
    <xf numFmtId="0" fontId="17" fillId="0" borderId="9" applyNumberFormat="0" applyFill="0" applyAlignment="0" applyProtection="0"/>
  </cellStyleXfs>
  <cellXfs count="241">
    <xf numFmtId="0" fontId="0" fillId="0" borderId="0" xfId="0" applyAlignment="1">
      <alignment/>
    </xf>
    <xf numFmtId="0" fontId="19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37" fontId="19" fillId="0" borderId="0" xfId="0" applyNumberFormat="1" applyFont="1" applyFill="1" applyAlignment="1">
      <alignment/>
    </xf>
    <xf numFmtId="37" fontId="19" fillId="0" borderId="0" xfId="0" applyNumberFormat="1" applyFont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49" fontId="19" fillId="0" borderId="0" xfId="0" applyNumberFormat="1" applyFont="1" applyFill="1" applyBorder="1" applyAlignment="1">
      <alignment/>
    </xf>
    <xf numFmtId="37" fontId="19" fillId="0" borderId="0" xfId="0" applyNumberFormat="1" applyFont="1" applyFill="1" applyBorder="1" applyAlignment="1">
      <alignment/>
    </xf>
    <xf numFmtId="37" fontId="19" fillId="0" borderId="0" xfId="0" applyNumberFormat="1" applyFont="1" applyBorder="1" applyAlignment="1">
      <alignment/>
    </xf>
    <xf numFmtId="0" fontId="24" fillId="24" borderId="0" xfId="0" applyFont="1" applyFill="1" applyBorder="1" applyAlignment="1">
      <alignment vertical="top" wrapText="1"/>
    </xf>
    <xf numFmtId="49" fontId="25" fillId="0" borderId="0" xfId="0" applyNumberFormat="1" applyFont="1" applyFill="1" applyBorder="1" applyAlignment="1">
      <alignment vertical="top" wrapText="1"/>
    </xf>
    <xf numFmtId="0" fontId="25" fillId="0" borderId="0" xfId="0" applyFont="1" applyAlignment="1">
      <alignment horizontal="right" vertical="center" wrapText="1"/>
    </xf>
    <xf numFmtId="0" fontId="26" fillId="24" borderId="0" xfId="0" applyFont="1" applyFill="1" applyAlignment="1">
      <alignment vertical="top" wrapText="1"/>
    </xf>
    <xf numFmtId="37" fontId="24" fillId="24" borderId="0" xfId="0" applyNumberFormat="1" applyFont="1" applyFill="1" applyAlignment="1">
      <alignment vertical="top" wrapText="1"/>
    </xf>
    <xf numFmtId="37" fontId="24" fillId="0" borderId="0" xfId="0" applyNumberFormat="1" applyFont="1" applyFill="1" applyAlignment="1">
      <alignment vertical="top" wrapText="1"/>
    </xf>
    <xf numFmtId="0" fontId="27" fillId="24" borderId="0" xfId="0" applyFont="1" applyFill="1" applyAlignment="1">
      <alignment vertical="top" wrapText="1"/>
    </xf>
    <xf numFmtId="37" fontId="28" fillId="0" borderId="0" xfId="0" applyNumberFormat="1" applyFont="1" applyFill="1" applyAlignment="1">
      <alignment horizontal="right" vertical="top" wrapText="1"/>
    </xf>
    <xf numFmtId="37" fontId="19" fillId="0" borderId="0" xfId="0" applyNumberFormat="1" applyFont="1" applyFill="1" applyAlignment="1">
      <alignment vertical="top" wrapText="1"/>
    </xf>
    <xf numFmtId="0" fontId="27" fillId="24" borderId="10" xfId="0" applyFont="1" applyFill="1" applyBorder="1" applyAlignment="1">
      <alignment vertical="top" wrapText="1"/>
    </xf>
    <xf numFmtId="37" fontId="28" fillId="0" borderId="10" xfId="0" applyNumberFormat="1" applyFont="1" applyFill="1" applyBorder="1" applyAlignment="1">
      <alignment horizontal="right" vertical="top" wrapText="1"/>
    </xf>
    <xf numFmtId="0" fontId="26" fillId="24" borderId="10" xfId="0" applyFont="1" applyFill="1" applyBorder="1" applyAlignment="1">
      <alignment vertical="top" wrapText="1"/>
    </xf>
    <xf numFmtId="37" fontId="29" fillId="0" borderId="10" xfId="0" applyNumberFormat="1" applyFont="1" applyFill="1" applyBorder="1" applyAlignment="1">
      <alignment horizontal="right" vertical="top" wrapText="1"/>
    </xf>
    <xf numFmtId="37" fontId="29" fillId="24" borderId="10" xfId="0" applyNumberFormat="1" applyFont="1" applyFill="1" applyBorder="1" applyAlignment="1">
      <alignment vertical="top" wrapText="1"/>
    </xf>
    <xf numFmtId="0" fontId="26" fillId="24" borderId="0" xfId="0" applyFont="1" applyFill="1" applyBorder="1" applyAlignment="1">
      <alignment vertical="top" wrapText="1"/>
    </xf>
    <xf numFmtId="37" fontId="24" fillId="0" borderId="0" xfId="0" applyNumberFormat="1" applyFont="1" applyFill="1" applyBorder="1" applyAlignment="1">
      <alignment vertical="top" wrapText="1"/>
    </xf>
    <xf numFmtId="37" fontId="24" fillId="24" borderId="0" xfId="0" applyNumberFormat="1" applyFont="1" applyFill="1" applyBorder="1" applyAlignment="1">
      <alignment vertical="top" wrapText="1"/>
    </xf>
    <xf numFmtId="37" fontId="28" fillId="24" borderId="0" xfId="0" applyNumberFormat="1" applyFont="1" applyFill="1" applyAlignment="1">
      <alignment horizontal="right" vertical="top" wrapText="1"/>
    </xf>
    <xf numFmtId="0" fontId="26" fillId="24" borderId="11" xfId="0" applyFont="1" applyFill="1" applyBorder="1" applyAlignment="1">
      <alignment vertical="top" wrapText="1"/>
    </xf>
    <xf numFmtId="37" fontId="29" fillId="0" borderId="11" xfId="0" applyNumberFormat="1" applyFont="1" applyFill="1" applyBorder="1" applyAlignment="1">
      <alignment vertical="top" wrapText="1"/>
    </xf>
    <xf numFmtId="37" fontId="29" fillId="24" borderId="11" xfId="0" applyNumberFormat="1" applyFont="1" applyFill="1" applyBorder="1" applyAlignment="1">
      <alignment vertical="top" wrapText="1"/>
    </xf>
    <xf numFmtId="0" fontId="26" fillId="24" borderId="0" xfId="0" applyFont="1" applyFill="1" applyBorder="1" applyAlignment="1">
      <alignment vertical="center" wrapText="1"/>
    </xf>
    <xf numFmtId="0" fontId="27" fillId="24" borderId="0" xfId="0" applyFont="1" applyFill="1" applyAlignment="1">
      <alignment vertical="center" wrapText="1"/>
    </xf>
    <xf numFmtId="37" fontId="28" fillId="0" borderId="0" xfId="0" applyNumberFormat="1" applyFont="1" applyFill="1" applyAlignment="1">
      <alignment horizontal="right" vertical="center" wrapText="1"/>
    </xf>
    <xf numFmtId="174" fontId="28" fillId="0" borderId="0" xfId="0" applyNumberFormat="1" applyFont="1" applyFill="1" applyAlignment="1">
      <alignment horizontal="right" vertical="center" wrapText="1"/>
    </xf>
    <xf numFmtId="0" fontId="27" fillId="24" borderId="0" xfId="0" applyFont="1" applyFill="1" applyBorder="1" applyAlignment="1">
      <alignment vertical="center" wrapText="1"/>
    </xf>
    <xf numFmtId="174" fontId="28" fillId="0" borderId="10" xfId="0" applyNumberFormat="1" applyFont="1" applyFill="1" applyBorder="1" applyAlignment="1">
      <alignment horizontal="right" vertical="center" wrapText="1"/>
    </xf>
    <xf numFmtId="49" fontId="24" fillId="21" borderId="12" xfId="0" applyNumberFormat="1" applyFont="1" applyFill="1" applyBorder="1" applyAlignment="1">
      <alignment vertical="top" wrapText="1"/>
    </xf>
    <xf numFmtId="37" fontId="29" fillId="21" borderId="12" xfId="0" applyNumberFormat="1" applyFont="1" applyFill="1" applyBorder="1" applyAlignment="1">
      <alignment vertical="top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7" fillId="0" borderId="0" xfId="0" applyFont="1" applyAlignment="1">
      <alignment vertical="top" wrapText="1"/>
    </xf>
    <xf numFmtId="0" fontId="27" fillId="0" borderId="0" xfId="0" applyFont="1" applyBorder="1" applyAlignment="1">
      <alignment horizontal="left" vertical="top" wrapText="1"/>
    </xf>
    <xf numFmtId="49" fontId="19" fillId="0" borderId="0" xfId="0" applyNumberFormat="1" applyFont="1" applyFill="1" applyAlignment="1">
      <alignment vertical="center"/>
    </xf>
    <xf numFmtId="37" fontId="19" fillId="0" borderId="0" xfId="0" applyNumberFormat="1" applyFont="1" applyFill="1" applyAlignment="1">
      <alignment vertical="center"/>
    </xf>
    <xf numFmtId="37" fontId="19" fillId="0" borderId="0" xfId="0" applyNumberFormat="1" applyFont="1" applyAlignment="1">
      <alignment vertical="center"/>
    </xf>
    <xf numFmtId="175" fontId="30" fillId="0" borderId="0" xfId="0" applyNumberFormat="1" applyFont="1" applyAlignment="1" applyProtection="1">
      <alignment vertical="center"/>
      <protection locked="0"/>
    </xf>
    <xf numFmtId="175" fontId="19" fillId="0" borderId="0" xfId="33" applyNumberFormat="1" applyFont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22" fillId="0" borderId="0" xfId="46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/>
    </xf>
    <xf numFmtId="0" fontId="26" fillId="24" borderId="0" xfId="0" applyFont="1" applyFill="1" applyBorder="1" applyAlignment="1">
      <alignment horizontal="center" vertical="top" wrapText="1"/>
    </xf>
    <xf numFmtId="0" fontId="24" fillId="24" borderId="0" xfId="0" applyFont="1" applyFill="1" applyBorder="1" applyAlignment="1">
      <alignment wrapText="1"/>
    </xf>
    <xf numFmtId="0" fontId="19" fillId="0" borderId="0" xfId="0" applyFont="1" applyAlignment="1">
      <alignment/>
    </xf>
    <xf numFmtId="0" fontId="25" fillId="0" borderId="0" xfId="0" applyFont="1" applyAlignment="1">
      <alignment horizontal="right" wrapText="1"/>
    </xf>
    <xf numFmtId="0" fontId="29" fillId="24" borderId="0" xfId="0" applyFont="1" applyFill="1" applyAlignment="1">
      <alignment wrapText="1"/>
    </xf>
    <xf numFmtId="0" fontId="24" fillId="24" borderId="0" xfId="0" applyFont="1" applyFill="1" applyAlignment="1">
      <alignment wrapText="1"/>
    </xf>
    <xf numFmtId="176" fontId="24" fillId="24" borderId="0" xfId="0" applyNumberFormat="1" applyFont="1" applyFill="1" applyAlignment="1">
      <alignment wrapText="1"/>
    </xf>
    <xf numFmtId="177" fontId="28" fillId="24" borderId="0" xfId="0" applyNumberFormat="1" applyFont="1" applyFill="1" applyAlignment="1">
      <alignment wrapText="1"/>
    </xf>
    <xf numFmtId="0" fontId="28" fillId="24" borderId="0" xfId="0" applyFont="1" applyFill="1" applyAlignment="1">
      <alignment vertical="center" wrapText="1"/>
    </xf>
    <xf numFmtId="0" fontId="19" fillId="24" borderId="0" xfId="0" applyFont="1" applyFill="1" applyAlignment="1">
      <alignment horizontal="center" vertical="center" wrapText="1"/>
    </xf>
    <xf numFmtId="178" fontId="19" fillId="24" borderId="0" xfId="0" applyNumberFormat="1" applyFont="1" applyFill="1" applyAlignment="1">
      <alignment vertical="center" wrapText="1"/>
    </xf>
    <xf numFmtId="179" fontId="28" fillId="24" borderId="0" xfId="0" applyNumberFormat="1" applyFont="1" applyFill="1" applyAlignment="1">
      <alignment horizontal="center" vertical="center" wrapText="1"/>
    </xf>
    <xf numFmtId="178" fontId="28" fillId="24" borderId="0" xfId="0" applyNumberFormat="1" applyFont="1" applyFill="1" applyAlignment="1">
      <alignment horizontal="right" vertical="center" wrapText="1"/>
    </xf>
    <xf numFmtId="178" fontId="28" fillId="24" borderId="0" xfId="0" applyNumberFormat="1" applyFont="1" applyFill="1" applyAlignment="1">
      <alignment vertical="center" wrapText="1"/>
    </xf>
    <xf numFmtId="0" fontId="28" fillId="24" borderId="10" xfId="0" applyFont="1" applyFill="1" applyBorder="1" applyAlignment="1">
      <alignment vertical="center" wrapText="1"/>
    </xf>
    <xf numFmtId="0" fontId="28" fillId="24" borderId="10" xfId="0" applyFont="1" applyFill="1" applyBorder="1" applyAlignment="1">
      <alignment horizontal="center" vertical="center" wrapText="1"/>
    </xf>
    <xf numFmtId="178" fontId="28" fillId="24" borderId="10" xfId="0" applyNumberFormat="1" applyFont="1" applyFill="1" applyBorder="1" applyAlignment="1">
      <alignment vertical="center" wrapText="1"/>
    </xf>
    <xf numFmtId="0" fontId="29" fillId="24" borderId="11" xfId="0" applyFont="1" applyFill="1" applyBorder="1" applyAlignment="1">
      <alignment vertical="top" wrapText="1"/>
    </xf>
    <xf numFmtId="177" fontId="28" fillId="24" borderId="11" xfId="0" applyNumberFormat="1" applyFont="1" applyFill="1" applyBorder="1" applyAlignment="1">
      <alignment horizontal="right" vertical="top" wrapText="1"/>
    </xf>
    <xf numFmtId="178" fontId="29" fillId="24" borderId="11" xfId="0" applyNumberFormat="1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center" vertical="top" wrapText="1"/>
    </xf>
    <xf numFmtId="178" fontId="28" fillId="0" borderId="11" xfId="0" applyNumberFormat="1" applyFont="1" applyFill="1" applyBorder="1" applyAlignment="1">
      <alignment horizontal="right" vertical="center" wrapText="1"/>
    </xf>
    <xf numFmtId="0" fontId="29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178" fontId="29" fillId="24" borderId="12" xfId="0" applyNumberFormat="1" applyFont="1" applyFill="1" applyBorder="1" applyAlignment="1">
      <alignment vertical="center" wrapText="1"/>
    </xf>
    <xf numFmtId="0" fontId="29" fillId="21" borderId="13" xfId="0" applyFont="1" applyFill="1" applyBorder="1" applyAlignment="1">
      <alignment vertical="center" wrapText="1"/>
    </xf>
    <xf numFmtId="0" fontId="19" fillId="21" borderId="13" xfId="0" applyFont="1" applyFill="1" applyBorder="1" applyAlignment="1">
      <alignment vertical="center"/>
    </xf>
    <xf numFmtId="178" fontId="29" fillId="21" borderId="13" xfId="0" applyNumberFormat="1" applyFont="1" applyFill="1" applyBorder="1" applyAlignment="1">
      <alignment vertical="center" wrapText="1"/>
    </xf>
    <xf numFmtId="175" fontId="29" fillId="21" borderId="13" xfId="0" applyNumberFormat="1" applyFont="1" applyFill="1" applyBorder="1" applyAlignment="1">
      <alignment vertical="center" wrapText="1"/>
    </xf>
    <xf numFmtId="0" fontId="32" fillId="0" borderId="0" xfId="0" applyFont="1" applyAlignment="1">
      <alignment/>
    </xf>
    <xf numFmtId="0" fontId="28" fillId="0" borderId="0" xfId="0" applyFont="1" applyAlignment="1">
      <alignment horizontal="center" vertical="top" wrapText="1"/>
    </xf>
    <xf numFmtId="180" fontId="32" fillId="0" borderId="0" xfId="0" applyNumberFormat="1" applyFont="1" applyAlignment="1">
      <alignment horizontal="right" wrapText="1"/>
    </xf>
    <xf numFmtId="0" fontId="32" fillId="0" borderId="0" xfId="0" applyFont="1" applyAlignment="1">
      <alignment vertical="top" wrapText="1"/>
    </xf>
    <xf numFmtId="0" fontId="27" fillId="0" borderId="0" xfId="0" applyFont="1" applyAlignment="1">
      <alignment horizontal="left" vertical="top" wrapText="1"/>
    </xf>
    <xf numFmtId="37" fontId="27" fillId="0" borderId="0" xfId="0" applyNumberFormat="1" applyFont="1" applyBorder="1" applyAlignment="1">
      <alignment vertical="top"/>
    </xf>
    <xf numFmtId="177" fontId="19" fillId="0" borderId="0" xfId="0" applyNumberFormat="1" applyFont="1" applyAlignment="1">
      <alignment/>
    </xf>
    <xf numFmtId="177" fontId="21" fillId="0" borderId="0" xfId="0" applyNumberFormat="1" applyFont="1" applyBorder="1" applyAlignment="1">
      <alignment horizontal="left" vertical="center"/>
    </xf>
    <xf numFmtId="0" fontId="25" fillId="24" borderId="0" xfId="0" applyFont="1" applyFill="1" applyBorder="1" applyAlignment="1">
      <alignment horizontal="center" vertical="center" wrapText="1"/>
    </xf>
    <xf numFmtId="0" fontId="33" fillId="24" borderId="0" xfId="0" applyFont="1" applyFill="1" applyBorder="1" applyAlignment="1">
      <alignment vertical="top" wrapText="1"/>
    </xf>
    <xf numFmtId="176" fontId="28" fillId="24" borderId="0" xfId="0" applyNumberFormat="1" applyFont="1" applyFill="1" applyAlignment="1">
      <alignment vertical="top" wrapText="1"/>
    </xf>
    <xf numFmtId="177" fontId="24" fillId="24" borderId="0" xfId="0" applyNumberFormat="1" applyFont="1" applyFill="1" applyBorder="1" applyAlignment="1">
      <alignment horizontal="right" vertical="center" wrapText="1"/>
    </xf>
    <xf numFmtId="0" fontId="34" fillId="24" borderId="0" xfId="0" applyFont="1" applyFill="1" applyAlignment="1">
      <alignment vertical="top" wrapText="1"/>
    </xf>
    <xf numFmtId="177" fontId="28" fillId="24" borderId="0" xfId="0" applyNumberFormat="1" applyFont="1" applyFill="1" applyAlignment="1">
      <alignment vertical="top" wrapText="1"/>
    </xf>
    <xf numFmtId="177" fontId="28" fillId="24" borderId="0" xfId="0" applyNumberFormat="1" applyFont="1" applyFill="1" applyAlignment="1">
      <alignment horizontal="right" vertical="center" wrapText="1"/>
    </xf>
    <xf numFmtId="0" fontId="28" fillId="24" borderId="0" xfId="0" applyFont="1" applyFill="1" applyAlignment="1">
      <alignment vertical="top" wrapText="1"/>
    </xf>
    <xf numFmtId="174" fontId="28" fillId="24" borderId="0" xfId="0" applyNumberFormat="1" applyFont="1" applyFill="1" applyAlignment="1">
      <alignment horizontal="right" vertical="center" wrapText="1"/>
    </xf>
    <xf numFmtId="0" fontId="24" fillId="0" borderId="0" xfId="0" applyFont="1" applyFill="1" applyBorder="1" applyAlignment="1">
      <alignment vertical="top" wrapText="1"/>
    </xf>
    <xf numFmtId="177" fontId="28" fillId="24" borderId="0" xfId="0" applyNumberFormat="1" applyFont="1" applyFill="1" applyBorder="1" applyAlignment="1">
      <alignment vertical="top" wrapText="1"/>
    </xf>
    <xf numFmtId="0" fontId="28" fillId="24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177" fontId="28" fillId="24" borderId="10" xfId="0" applyNumberFormat="1" applyFont="1" applyFill="1" applyBorder="1" applyAlignment="1">
      <alignment horizontal="right" vertical="center" wrapText="1"/>
    </xf>
    <xf numFmtId="0" fontId="24" fillId="0" borderId="11" xfId="0" applyFont="1" applyFill="1" applyBorder="1" applyAlignment="1">
      <alignment vertical="top" wrapText="1"/>
    </xf>
    <xf numFmtId="174" fontId="29" fillId="24" borderId="11" xfId="0" applyNumberFormat="1" applyFont="1" applyFill="1" applyBorder="1" applyAlignment="1">
      <alignment horizontal="right" vertical="center" wrapText="1"/>
    </xf>
    <xf numFmtId="0" fontId="34" fillId="24" borderId="0" xfId="0" applyFont="1" applyFill="1" applyBorder="1" applyAlignment="1">
      <alignment vertical="top" wrapText="1"/>
    </xf>
    <xf numFmtId="177" fontId="28" fillId="24" borderId="0" xfId="0" applyNumberFormat="1" applyFont="1" applyFill="1" applyBorder="1" applyAlignment="1">
      <alignment horizontal="right" vertical="center" wrapText="1"/>
    </xf>
    <xf numFmtId="37" fontId="28" fillId="0" borderId="0" xfId="0" applyNumberFormat="1" applyFont="1" applyFill="1" applyBorder="1" applyAlignment="1">
      <alignment horizontal="right" vertical="center" wrapText="1"/>
    </xf>
    <xf numFmtId="37" fontId="28" fillId="24" borderId="0" xfId="0" applyNumberFormat="1" applyFont="1" applyFill="1" applyAlignment="1">
      <alignment horizontal="right" vertical="center" wrapText="1"/>
    </xf>
    <xf numFmtId="37" fontId="19" fillId="24" borderId="0" xfId="0" applyNumberFormat="1" applyFont="1" applyFill="1" applyAlignment="1">
      <alignment horizontal="right" vertical="center" wrapText="1"/>
    </xf>
    <xf numFmtId="174" fontId="29" fillId="24" borderId="0" xfId="0" applyNumberFormat="1" applyFont="1" applyFill="1" applyBorder="1" applyAlignment="1">
      <alignment horizontal="right" vertical="center" wrapText="1"/>
    </xf>
    <xf numFmtId="175" fontId="29" fillId="24" borderId="0" xfId="0" applyNumberFormat="1" applyFont="1" applyFill="1" applyBorder="1" applyAlignment="1">
      <alignment horizontal="right" vertical="center" wrapText="1"/>
    </xf>
    <xf numFmtId="37" fontId="29" fillId="24" borderId="0" xfId="0" applyNumberFormat="1" applyFont="1" applyFill="1" applyAlignment="1">
      <alignment horizontal="right" vertical="center" wrapText="1"/>
    </xf>
    <xf numFmtId="0" fontId="29" fillId="21" borderId="12" xfId="0" applyFont="1" applyFill="1" applyBorder="1" applyAlignment="1">
      <alignment vertical="top" wrapText="1"/>
    </xf>
    <xf numFmtId="37" fontId="29" fillId="21" borderId="12" xfId="0" applyNumberFormat="1" applyFont="1" applyFill="1" applyBorder="1" applyAlignment="1">
      <alignment horizontal="right" vertical="center" wrapText="1"/>
    </xf>
    <xf numFmtId="0" fontId="32" fillId="0" borderId="0" xfId="0" applyFont="1" applyBorder="1" applyAlignment="1">
      <alignment vertical="top" wrapText="1"/>
    </xf>
    <xf numFmtId="177" fontId="20" fillId="0" borderId="1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177" fontId="19" fillId="0" borderId="0" xfId="0" applyNumberFormat="1" applyFont="1" applyAlignment="1">
      <alignment vertical="center"/>
    </xf>
    <xf numFmtId="177" fontId="31" fillId="0" borderId="0" xfId="0" applyNumberFormat="1" applyFont="1" applyBorder="1" applyAlignment="1">
      <alignment horizontal="center"/>
    </xf>
    <xf numFmtId="177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177" fontId="24" fillId="21" borderId="0" xfId="0" applyNumberFormat="1" applyFont="1" applyFill="1" applyBorder="1" applyAlignment="1">
      <alignment vertical="top" wrapText="1"/>
    </xf>
    <xf numFmtId="177" fontId="33" fillId="21" borderId="0" xfId="0" applyNumberFormat="1" applyFont="1" applyFill="1" applyBorder="1" applyAlignment="1">
      <alignment horizontal="center" vertical="top" wrapText="1"/>
    </xf>
    <xf numFmtId="177" fontId="33" fillId="21" borderId="0" xfId="0" applyNumberFormat="1" applyFont="1" applyFill="1" applyAlignment="1">
      <alignment vertical="top" wrapText="1"/>
    </xf>
    <xf numFmtId="177" fontId="33" fillId="21" borderId="0" xfId="0" applyNumberFormat="1" applyFont="1" applyFill="1" applyAlignment="1">
      <alignment horizontal="center" vertical="top" wrapText="1"/>
    </xf>
    <xf numFmtId="177" fontId="33" fillId="21" borderId="14" xfId="0" applyNumberFormat="1" applyFont="1" applyFill="1" applyBorder="1" applyAlignment="1">
      <alignment horizontal="center" vertical="top" wrapText="1"/>
    </xf>
    <xf numFmtId="177" fontId="33" fillId="21" borderId="10" xfId="0" applyNumberFormat="1" applyFont="1" applyFill="1" applyBorder="1" applyAlignment="1">
      <alignment horizontal="center" vertical="top" wrapText="1"/>
    </xf>
    <xf numFmtId="177" fontId="33" fillId="21" borderId="10" xfId="0" applyNumberFormat="1" applyFont="1" applyFill="1" applyBorder="1" applyAlignment="1">
      <alignment vertical="top" wrapText="1"/>
    </xf>
    <xf numFmtId="177" fontId="33" fillId="24" borderId="11" xfId="0" applyNumberFormat="1" applyFont="1" applyFill="1" applyBorder="1" applyAlignment="1">
      <alignment vertical="top" wrapText="1"/>
    </xf>
    <xf numFmtId="177" fontId="33" fillId="24" borderId="11" xfId="0" applyNumberFormat="1" applyFont="1" applyFill="1" applyBorder="1" applyAlignment="1">
      <alignment horizontal="center" vertical="top" wrapText="1"/>
    </xf>
    <xf numFmtId="177" fontId="25" fillId="24" borderId="0" xfId="0" applyNumberFormat="1" applyFont="1" applyFill="1" applyBorder="1" applyAlignment="1">
      <alignment vertical="top" wrapText="1"/>
    </xf>
    <xf numFmtId="177" fontId="36" fillId="24" borderId="0" xfId="0" applyNumberFormat="1" applyFont="1" applyFill="1" applyBorder="1" applyAlignment="1">
      <alignment horizontal="center" vertical="center" wrapText="1"/>
    </xf>
    <xf numFmtId="37" fontId="25" fillId="24" borderId="0" xfId="0" applyNumberFormat="1" applyFont="1" applyFill="1" applyBorder="1" applyAlignment="1">
      <alignment horizontal="center" vertical="center" wrapText="1"/>
    </xf>
    <xf numFmtId="174" fontId="25" fillId="24" borderId="0" xfId="0" applyNumberFormat="1" applyFont="1" applyFill="1" applyBorder="1" applyAlignment="1">
      <alignment horizontal="center" vertical="center" wrapText="1"/>
    </xf>
    <xf numFmtId="174" fontId="25" fillId="24" borderId="0" xfId="0" applyNumberFormat="1" applyFont="1" applyFill="1" applyBorder="1" applyAlignment="1">
      <alignment horizontal="right" vertical="center" wrapText="1"/>
    </xf>
    <xf numFmtId="37" fontId="25" fillId="24" borderId="0" xfId="0" applyNumberFormat="1" applyFont="1" applyFill="1" applyBorder="1" applyAlignment="1">
      <alignment vertical="center" wrapText="1"/>
    </xf>
    <xf numFmtId="177" fontId="25" fillId="24" borderId="0" xfId="0" applyNumberFormat="1" applyFont="1" applyFill="1" applyBorder="1" applyAlignment="1">
      <alignment vertical="center" wrapText="1"/>
    </xf>
    <xf numFmtId="177" fontId="36" fillId="24" borderId="0" xfId="0" applyNumberFormat="1" applyFont="1" applyFill="1" applyAlignment="1">
      <alignment horizontal="center" vertical="center" wrapText="1"/>
    </xf>
    <xf numFmtId="37" fontId="36" fillId="24" borderId="0" xfId="0" applyNumberFormat="1" applyFont="1" applyFill="1" applyAlignment="1">
      <alignment horizontal="center" vertical="center" wrapText="1"/>
    </xf>
    <xf numFmtId="37" fontId="25" fillId="0" borderId="0" xfId="0" applyNumberFormat="1" applyFont="1" applyFill="1" applyAlignment="1">
      <alignment horizontal="center" vertical="center" wrapText="1"/>
    </xf>
    <xf numFmtId="174" fontId="37" fillId="0" borderId="0" xfId="0" applyNumberFormat="1" applyFont="1" applyAlignment="1">
      <alignment horizontal="center"/>
    </xf>
    <xf numFmtId="175" fontId="25" fillId="0" borderId="0" xfId="0" applyNumberFormat="1" applyFont="1" applyFill="1" applyAlignment="1">
      <alignment horizontal="right" vertical="center" wrapText="1"/>
    </xf>
    <xf numFmtId="177" fontId="25" fillId="24" borderId="0" xfId="0" applyNumberFormat="1" applyFont="1" applyFill="1" applyAlignment="1">
      <alignment vertical="top" wrapText="1"/>
    </xf>
    <xf numFmtId="174" fontId="36" fillId="24" borderId="0" xfId="0" applyNumberFormat="1" applyFont="1" applyFill="1" applyAlignment="1">
      <alignment horizontal="right" vertical="center" wrapText="1"/>
    </xf>
    <xf numFmtId="174" fontId="36" fillId="24" borderId="0" xfId="0" applyNumberFormat="1" applyFont="1" applyFill="1" applyAlignment="1">
      <alignment horizontal="center" vertical="center" wrapText="1"/>
    </xf>
    <xf numFmtId="174" fontId="25" fillId="24" borderId="0" xfId="0" applyNumberFormat="1" applyFont="1" applyFill="1" applyAlignment="1">
      <alignment horizontal="right" vertical="center" wrapText="1"/>
    </xf>
    <xf numFmtId="37" fontId="36" fillId="24" borderId="0" xfId="0" applyNumberFormat="1" applyFont="1" applyFill="1" applyBorder="1" applyAlignment="1">
      <alignment horizontal="center" vertical="center" wrapText="1"/>
    </xf>
    <xf numFmtId="177" fontId="25" fillId="24" borderId="0" xfId="0" applyNumberFormat="1" applyFont="1" applyFill="1" applyAlignment="1">
      <alignment vertical="center" wrapText="1"/>
    </xf>
    <xf numFmtId="174" fontId="25" fillId="24" borderId="0" xfId="0" applyNumberFormat="1" applyFont="1" applyFill="1" applyBorder="1" applyAlignment="1">
      <alignment vertical="center" wrapText="1"/>
    </xf>
    <xf numFmtId="177" fontId="33" fillId="21" borderId="12" xfId="0" applyNumberFormat="1" applyFont="1" applyFill="1" applyBorder="1" applyAlignment="1">
      <alignment vertical="top" wrapText="1"/>
    </xf>
    <xf numFmtId="177" fontId="25" fillId="21" borderId="12" xfId="0" applyNumberFormat="1" applyFont="1" applyFill="1" applyBorder="1" applyAlignment="1">
      <alignment horizontal="center" vertical="center" wrapText="1"/>
    </xf>
    <xf numFmtId="37" fontId="25" fillId="21" borderId="12" xfId="0" applyNumberFormat="1" applyFont="1" applyFill="1" applyBorder="1" applyAlignment="1">
      <alignment horizontal="center" vertical="center" wrapText="1"/>
    </xf>
    <xf numFmtId="174" fontId="25" fillId="21" borderId="12" xfId="0" applyNumberFormat="1" applyFont="1" applyFill="1" applyBorder="1" applyAlignment="1">
      <alignment horizontal="center" vertical="center" wrapText="1"/>
    </xf>
    <xf numFmtId="0" fontId="27" fillId="24" borderId="0" xfId="0" applyFont="1" applyFill="1" applyAlignment="1">
      <alignment/>
    </xf>
    <xf numFmtId="0" fontId="19" fillId="0" borderId="0" xfId="0" applyFont="1" applyFill="1" applyAlignment="1">
      <alignment/>
    </xf>
    <xf numFmtId="0" fontId="24" fillId="24" borderId="13" xfId="0" applyFont="1" applyFill="1" applyBorder="1" applyAlignment="1">
      <alignment vertical="top" wrapText="1"/>
    </xf>
    <xf numFmtId="177" fontId="24" fillId="24" borderId="13" xfId="0" applyNumberFormat="1" applyFont="1" applyFill="1" applyBorder="1" applyAlignment="1">
      <alignment vertical="top" wrapText="1"/>
    </xf>
    <xf numFmtId="177" fontId="29" fillId="24" borderId="13" xfId="0" applyNumberFormat="1" applyFont="1" applyFill="1" applyBorder="1" applyAlignment="1">
      <alignment vertical="top" wrapText="1"/>
    </xf>
    <xf numFmtId="0" fontId="27" fillId="0" borderId="0" xfId="0" applyFont="1" applyFill="1" applyAlignment="1">
      <alignment/>
    </xf>
    <xf numFmtId="49" fontId="30" fillId="0" borderId="0" xfId="0" applyNumberFormat="1" applyFont="1" applyFill="1" applyAlignment="1" applyProtection="1">
      <alignment/>
      <protection hidden="1"/>
    </xf>
    <xf numFmtId="175" fontId="30" fillId="0" borderId="0" xfId="0" applyNumberFormat="1" applyFont="1" applyFill="1" applyAlignment="1" applyProtection="1">
      <alignment vertical="center"/>
      <protection locked="0"/>
    </xf>
    <xf numFmtId="175" fontId="19" fillId="0" borderId="0" xfId="33" applyNumberFormat="1" applyFont="1" applyFill="1" applyAlignment="1" applyProtection="1">
      <alignment vertical="center"/>
      <protection locked="0"/>
    </xf>
    <xf numFmtId="0" fontId="36" fillId="0" borderId="0" xfId="0" applyFont="1" applyFill="1" applyAlignment="1">
      <alignment/>
    </xf>
    <xf numFmtId="0" fontId="19" fillId="0" borderId="0" xfId="0" applyFont="1" applyFill="1" applyAlignment="1">
      <alignment vertical="center"/>
    </xf>
    <xf numFmtId="177" fontId="19" fillId="0" borderId="0" xfId="0" applyNumberFormat="1" applyFont="1" applyFill="1" applyAlignment="1">
      <alignment/>
    </xf>
    <xf numFmtId="0" fontId="27" fillId="0" borderId="0" xfId="0" applyFont="1" applyFill="1" applyAlignment="1">
      <alignment vertical="top" wrapText="1"/>
    </xf>
    <xf numFmtId="14" fontId="25" fillId="0" borderId="0" xfId="0" applyNumberFormat="1" applyFont="1" applyAlignment="1">
      <alignment horizontal="right" vertical="center" wrapText="1"/>
    </xf>
    <xf numFmtId="177" fontId="33" fillId="24" borderId="0" xfId="0" applyNumberFormat="1" applyFont="1" applyFill="1" applyBorder="1" applyAlignment="1">
      <alignment vertical="top" wrapText="1"/>
    </xf>
    <xf numFmtId="177" fontId="36" fillId="0" borderId="0" xfId="0" applyNumberFormat="1" applyFont="1" applyFill="1" applyBorder="1" applyAlignment="1">
      <alignment horizontal="center" vertical="center" wrapText="1"/>
    </xf>
    <xf numFmtId="178" fontId="28" fillId="0" borderId="0" xfId="0" applyNumberFormat="1" applyFont="1" applyFill="1" applyAlignment="1">
      <alignment horizontal="right" vertical="center" wrapText="1"/>
    </xf>
    <xf numFmtId="178" fontId="28" fillId="0" borderId="10" xfId="0" applyNumberFormat="1" applyFont="1" applyFill="1" applyBorder="1" applyAlignment="1">
      <alignment vertical="center" wrapText="1"/>
    </xf>
    <xf numFmtId="174" fontId="25" fillId="0" borderId="0" xfId="0" applyNumberFormat="1" applyFont="1" applyFill="1" applyAlignment="1">
      <alignment horizontal="right" vertical="center" wrapText="1"/>
    </xf>
    <xf numFmtId="174" fontId="25" fillId="0" borderId="0" xfId="0" applyNumberFormat="1" applyFont="1" applyFill="1" applyBorder="1" applyAlignment="1">
      <alignment horizontal="center" vertical="center" wrapText="1"/>
    </xf>
    <xf numFmtId="178" fontId="25" fillId="0" borderId="0" xfId="0" applyNumberFormat="1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vertical="center" wrapText="1"/>
    </xf>
    <xf numFmtId="49" fontId="24" fillId="0" borderId="0" xfId="0" applyNumberFormat="1" applyFont="1" applyFill="1" applyBorder="1" applyAlignment="1">
      <alignment vertical="center" wrapText="1"/>
    </xf>
    <xf numFmtId="37" fontId="29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37" fontId="29" fillId="24" borderId="0" xfId="0" applyNumberFormat="1" applyFont="1" applyFill="1" applyBorder="1" applyAlignment="1">
      <alignment vertical="center" wrapText="1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right"/>
    </xf>
    <xf numFmtId="49" fontId="19" fillId="0" borderId="0" xfId="0" applyNumberFormat="1" applyFont="1" applyFill="1" applyAlignment="1">
      <alignment horizontal="center" vertical="top" wrapText="1"/>
    </xf>
    <xf numFmtId="0" fontId="19" fillId="0" borderId="0" xfId="0" applyNumberFormat="1" applyFont="1" applyFill="1" applyAlignment="1">
      <alignment horizontal="center" vertical="top" wrapText="1"/>
    </xf>
    <xf numFmtId="0" fontId="28" fillId="0" borderId="10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horizontal="center" vertical="top" wrapText="1"/>
    </xf>
    <xf numFmtId="49" fontId="24" fillId="0" borderId="0" xfId="0" applyNumberFormat="1" applyFont="1" applyFill="1" applyBorder="1" applyAlignment="1">
      <alignment horizontal="center" vertical="top" wrapText="1"/>
    </xf>
    <xf numFmtId="0" fontId="28" fillId="0" borderId="0" xfId="0" applyNumberFormat="1" applyFont="1" applyFill="1" applyAlignment="1">
      <alignment horizontal="center" vertical="top" wrapText="1"/>
    </xf>
    <xf numFmtId="49" fontId="24" fillId="0" borderId="11" xfId="0" applyNumberFormat="1" applyFont="1" applyFill="1" applyBorder="1" applyAlignment="1">
      <alignment vertical="top" wrapText="1"/>
    </xf>
    <xf numFmtId="49" fontId="24" fillId="0" borderId="0" xfId="0" applyNumberFormat="1" applyFont="1" applyFill="1" applyBorder="1" applyAlignment="1">
      <alignment vertical="top" wrapText="1"/>
    </xf>
    <xf numFmtId="0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vertical="center" wrapText="1"/>
    </xf>
    <xf numFmtId="49" fontId="28" fillId="0" borderId="0" xfId="0" applyNumberFormat="1" applyFont="1" applyFill="1" applyBorder="1" applyAlignment="1">
      <alignment vertical="center" wrapText="1"/>
    </xf>
    <xf numFmtId="49" fontId="28" fillId="0" borderId="10" xfId="0" applyNumberFormat="1" applyFont="1" applyFill="1" applyBorder="1" applyAlignment="1">
      <alignment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Alignment="1">
      <alignment vertical="top" wrapText="1"/>
    </xf>
    <xf numFmtId="0" fontId="19" fillId="0" borderId="0" xfId="0" applyNumberFormat="1" applyFont="1" applyFill="1" applyAlignment="1">
      <alignment horizontal="center" vertical="center" wrapText="1"/>
    </xf>
    <xf numFmtId="0" fontId="32" fillId="0" borderId="0" xfId="0" applyFont="1" applyFill="1" applyBorder="1" applyAlignment="1">
      <alignment vertical="top" wrapText="1"/>
    </xf>
    <xf numFmtId="0" fontId="26" fillId="25" borderId="11" xfId="0" applyFont="1" applyFill="1" applyBorder="1" applyAlignment="1">
      <alignment vertical="center" wrapText="1"/>
    </xf>
    <xf numFmtId="0" fontId="19" fillId="26" borderId="11" xfId="0" applyNumberFormat="1" applyFont="1" applyFill="1" applyBorder="1" applyAlignment="1">
      <alignment horizontal="center" vertical="center" wrapText="1"/>
    </xf>
    <xf numFmtId="37" fontId="29" fillId="26" borderId="11" xfId="0" applyNumberFormat="1" applyFont="1" applyFill="1" applyBorder="1" applyAlignment="1">
      <alignment vertical="center" wrapText="1"/>
    </xf>
    <xf numFmtId="37" fontId="29" fillId="25" borderId="11" xfId="0" applyNumberFormat="1" applyFont="1" applyFill="1" applyBorder="1" applyAlignment="1">
      <alignment vertical="center" wrapText="1"/>
    </xf>
    <xf numFmtId="0" fontId="26" fillId="21" borderId="12" xfId="0" applyFont="1" applyFill="1" applyBorder="1" applyAlignment="1">
      <alignment vertical="center" wrapText="1"/>
    </xf>
    <xf numFmtId="49" fontId="24" fillId="26" borderId="12" xfId="0" applyNumberFormat="1" applyFont="1" applyFill="1" applyBorder="1" applyAlignment="1">
      <alignment vertical="center" wrapText="1"/>
    </xf>
    <xf numFmtId="37" fontId="29" fillId="21" borderId="12" xfId="0" applyNumberFormat="1" applyFont="1" applyFill="1" applyBorder="1" applyAlignment="1">
      <alignment vertical="center" wrapText="1"/>
    </xf>
    <xf numFmtId="0" fontId="29" fillId="24" borderId="15" xfId="0" applyFont="1" applyFill="1" applyBorder="1" applyAlignment="1">
      <alignment vertical="top" wrapText="1"/>
    </xf>
    <xf numFmtId="0" fontId="26" fillId="0" borderId="16" xfId="0" applyFont="1" applyFill="1" applyBorder="1" applyAlignment="1">
      <alignment vertical="top" wrapText="1"/>
    </xf>
    <xf numFmtId="0" fontId="26" fillId="21" borderId="17" xfId="0" applyFont="1" applyFill="1" applyBorder="1" applyAlignment="1">
      <alignment vertical="top" wrapText="1"/>
    </xf>
    <xf numFmtId="0" fontId="35" fillId="26" borderId="12" xfId="0" applyFont="1" applyFill="1" applyBorder="1" applyAlignment="1">
      <alignment horizontal="center" vertical="top" wrapText="1"/>
    </xf>
    <xf numFmtId="0" fontId="24" fillId="0" borderId="15" xfId="0" applyFont="1" applyFill="1" applyBorder="1" applyAlignment="1">
      <alignment vertical="top" wrapText="1"/>
    </xf>
    <xf numFmtId="174" fontId="29" fillId="24" borderId="15" xfId="0" applyNumberFormat="1" applyFont="1" applyFill="1" applyBorder="1" applyAlignment="1">
      <alignment horizontal="right" vertical="center" wrapText="1"/>
    </xf>
    <xf numFmtId="37" fontId="25" fillId="27" borderId="12" xfId="0" applyNumberFormat="1" applyFont="1" applyFill="1" applyBorder="1" applyAlignment="1">
      <alignment vertical="center" wrapText="1"/>
    </xf>
    <xf numFmtId="37" fontId="0" fillId="0" borderId="0" xfId="0" applyNumberFormat="1" applyFill="1" applyAlignment="1">
      <alignment/>
    </xf>
    <xf numFmtId="0" fontId="27" fillId="0" borderId="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center"/>
    </xf>
    <xf numFmtId="0" fontId="21" fillId="0" borderId="16" xfId="0" applyFont="1" applyBorder="1" applyAlignment="1">
      <alignment vertical="center"/>
    </xf>
    <xf numFmtId="0" fontId="27" fillId="0" borderId="0" xfId="0" applyFont="1" applyBorder="1" applyAlignment="1">
      <alignment horizontal="left" vertical="top" wrapText="1"/>
    </xf>
    <xf numFmtId="37" fontId="27" fillId="0" borderId="0" xfId="0" applyNumberFormat="1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center"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wrapText="1"/>
    </xf>
    <xf numFmtId="177" fontId="21" fillId="0" borderId="0" xfId="0" applyNumberFormat="1" applyFont="1" applyBorder="1" applyAlignment="1">
      <alignment horizontal="left" vertical="center"/>
    </xf>
    <xf numFmtId="0" fontId="24" fillId="0" borderId="18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29" fillId="24" borderId="0" xfId="0" applyFont="1" applyFill="1" applyBorder="1" applyAlignment="1">
      <alignment vertical="top" wrapText="1"/>
    </xf>
    <xf numFmtId="37" fontId="27" fillId="0" borderId="0" xfId="0" applyNumberFormat="1" applyFont="1" applyFill="1" applyBorder="1" applyAlignment="1">
      <alignment horizontal="left" vertical="top" wrapText="1"/>
    </xf>
    <xf numFmtId="177" fontId="31" fillId="0" borderId="0" xfId="0" applyNumberFormat="1" applyFont="1" applyBorder="1" applyAlignment="1">
      <alignment horizontal="center"/>
    </xf>
    <xf numFmtId="177" fontId="19" fillId="0" borderId="0" xfId="0" applyNumberFormat="1" applyFont="1" applyBorder="1" applyAlignment="1">
      <alignment horizontal="center"/>
    </xf>
    <xf numFmtId="177" fontId="33" fillId="21" borderId="19" xfId="0" applyNumberFormat="1" applyFont="1" applyFill="1" applyBorder="1" applyAlignment="1">
      <alignment horizontal="center" vertical="top" wrapText="1"/>
    </xf>
    <xf numFmtId="177" fontId="33" fillId="21" borderId="0" xfId="0" applyNumberFormat="1" applyFont="1" applyFill="1" applyBorder="1" applyAlignment="1">
      <alignment vertical="top" wrapText="1"/>
    </xf>
    <xf numFmtId="177" fontId="33" fillId="21" borderId="14" xfId="0" applyNumberFormat="1" applyFont="1" applyFill="1" applyBorder="1" applyAlignment="1">
      <alignment horizontal="center" vertical="top" wrapText="1"/>
    </xf>
    <xf numFmtId="177" fontId="33" fillId="21" borderId="18" xfId="0" applyNumberFormat="1" applyFont="1" applyFill="1" applyBorder="1" applyAlignment="1">
      <alignment vertical="top" wrapText="1"/>
    </xf>
    <xf numFmtId="177" fontId="24" fillId="21" borderId="10" xfId="0" applyNumberFormat="1" applyFont="1" applyFill="1" applyBorder="1" applyAlignment="1">
      <alignment vertical="top" wrapText="1"/>
    </xf>
    <xf numFmtId="177" fontId="33" fillId="21" borderId="10" xfId="0" applyNumberFormat="1" applyFont="1" applyFill="1" applyBorder="1" applyAlignment="1">
      <alignment horizontal="center" vertical="top" wrapText="1"/>
    </xf>
    <xf numFmtId="177" fontId="24" fillId="21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/>
    </xf>
    <xf numFmtId="3" fontId="28" fillId="24" borderId="0" xfId="0" applyNumberFormat="1" applyFont="1" applyFill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Year_0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F53"/>
  <sheetViews>
    <sheetView tabSelected="1" zoomScale="130" zoomScaleNormal="130" zoomScalePageLayoutView="0" workbookViewId="0" topLeftCell="A9">
      <selection activeCell="B39" sqref="B39"/>
    </sheetView>
  </sheetViews>
  <sheetFormatPr defaultColWidth="9.140625" defaultRowHeight="12.75"/>
  <cols>
    <col min="1" max="1" width="42.00390625" style="0" customWidth="1"/>
    <col min="2" max="2" width="10.8515625" style="0" customWidth="1"/>
    <col min="3" max="3" width="14.28125" style="0" customWidth="1"/>
    <col min="4" max="4" width="14.57421875" style="0" customWidth="1"/>
    <col min="5" max="16384" width="9.140625" style="180" customWidth="1"/>
  </cols>
  <sheetData>
    <row r="2" spans="1:4" ht="15">
      <c r="A2" s="217" t="s">
        <v>0</v>
      </c>
      <c r="B2" s="217"/>
      <c r="C2" s="217"/>
      <c r="D2" s="217"/>
    </row>
    <row r="3" spans="1:4" ht="13.5">
      <c r="A3" s="218" t="s">
        <v>1</v>
      </c>
      <c r="B3" s="218"/>
      <c r="C3" s="218"/>
      <c r="D3" s="218"/>
    </row>
    <row r="4" spans="1:4" ht="13.5">
      <c r="A4" s="6" t="s">
        <v>98</v>
      </c>
      <c r="B4" s="5"/>
      <c r="C4" s="5"/>
      <c r="D4" s="5"/>
    </row>
    <row r="5" spans="1:4" ht="12.75">
      <c r="A5" s="7"/>
      <c r="B5" s="8"/>
      <c r="C5" s="9"/>
      <c r="D5" s="10"/>
    </row>
    <row r="6" spans="1:4" ht="12">
      <c r="A6" s="11"/>
      <c r="B6" s="176" t="s">
        <v>2</v>
      </c>
      <c r="C6" s="168">
        <v>45016</v>
      </c>
      <c r="D6" s="168">
        <v>44926</v>
      </c>
    </row>
    <row r="7" spans="1:4" ht="12">
      <c r="A7" s="11"/>
      <c r="B7" s="12"/>
      <c r="C7" s="13" t="s">
        <v>3</v>
      </c>
      <c r="D7" s="13" t="s">
        <v>3</v>
      </c>
    </row>
    <row r="8" spans="1:4" ht="12.75">
      <c r="A8" s="14" t="s">
        <v>4</v>
      </c>
      <c r="B8" s="198"/>
      <c r="C8" s="1"/>
      <c r="D8" s="15"/>
    </row>
    <row r="9" spans="1:4" ht="12.75">
      <c r="A9" s="14" t="s">
        <v>5</v>
      </c>
      <c r="B9" s="184"/>
      <c r="C9" s="16"/>
      <c r="D9" s="15"/>
    </row>
    <row r="10" spans="1:4" ht="12.75">
      <c r="A10" s="17" t="s">
        <v>6</v>
      </c>
      <c r="B10" s="185" t="s">
        <v>88</v>
      </c>
      <c r="C10" s="18">
        <v>307</v>
      </c>
      <c r="D10" s="18">
        <v>307</v>
      </c>
    </row>
    <row r="11" spans="1:4" ht="12.75">
      <c r="A11" s="17" t="s">
        <v>7</v>
      </c>
      <c r="B11" s="186">
        <v>6</v>
      </c>
      <c r="C11" s="19">
        <v>347</v>
      </c>
      <c r="D11" s="19">
        <v>347</v>
      </c>
    </row>
    <row r="12" spans="1:4" ht="12.75">
      <c r="A12" s="20" t="s">
        <v>8</v>
      </c>
      <c r="B12" s="187">
        <v>7</v>
      </c>
      <c r="C12" s="21">
        <v>15</v>
      </c>
      <c r="D12" s="21">
        <v>15</v>
      </c>
    </row>
    <row r="13" spans="1:4" ht="12.75">
      <c r="A13" s="22" t="s">
        <v>9</v>
      </c>
      <c r="B13" s="188"/>
      <c r="C13" s="23">
        <f>SUM(C10:C12)</f>
        <v>669</v>
      </c>
      <c r="D13" s="24">
        <f>SUM(D10:D12)</f>
        <v>669</v>
      </c>
    </row>
    <row r="14" spans="1:4" ht="12">
      <c r="A14" s="25" t="s">
        <v>10</v>
      </c>
      <c r="B14" s="189"/>
      <c r="C14" s="26"/>
      <c r="D14" s="27"/>
    </row>
    <row r="15" spans="1:4" ht="12.75">
      <c r="A15" s="17" t="s">
        <v>11</v>
      </c>
      <c r="B15" s="190"/>
      <c r="C15" s="18"/>
      <c r="D15" s="28"/>
    </row>
    <row r="16" spans="1:4" ht="12.75">
      <c r="A16" s="17" t="s">
        <v>12</v>
      </c>
      <c r="B16" s="190">
        <v>8</v>
      </c>
      <c r="C16" s="18">
        <v>74</v>
      </c>
      <c r="D16" s="18">
        <v>74</v>
      </c>
    </row>
    <row r="17" spans="1:4" ht="12.75">
      <c r="A17" s="17" t="s">
        <v>13</v>
      </c>
      <c r="B17" s="190">
        <v>9</v>
      </c>
      <c r="C17" s="18">
        <v>4</v>
      </c>
      <c r="D17" s="18">
        <v>4</v>
      </c>
    </row>
    <row r="18" spans="1:6" ht="15.75" customHeight="1">
      <c r="A18" s="29" t="s">
        <v>14</v>
      </c>
      <c r="B18" s="191"/>
      <c r="C18" s="30">
        <f>SUM(C15:C17)</f>
        <v>78</v>
      </c>
      <c r="D18" s="31">
        <f>SUM(D16:D17)</f>
        <v>78</v>
      </c>
      <c r="E18" s="215"/>
      <c r="F18" s="215"/>
    </row>
    <row r="19" spans="1:4" ht="13.5" thickBot="1">
      <c r="A19" s="205" t="s">
        <v>15</v>
      </c>
      <c r="B19" s="206"/>
      <c r="C19" s="207">
        <f>C18+C13</f>
        <v>747</v>
      </c>
      <c r="D19" s="207">
        <f>D18+D13</f>
        <v>747</v>
      </c>
    </row>
    <row r="20" spans="1:4" ht="13.5" thickTop="1">
      <c r="A20" s="177"/>
      <c r="B20" s="178"/>
      <c r="C20" s="179"/>
      <c r="D20" s="179"/>
    </row>
    <row r="21" spans="1:4" ht="12">
      <c r="A21" s="32" t="s">
        <v>16</v>
      </c>
      <c r="B21" s="192"/>
      <c r="C21" s="26"/>
      <c r="D21" s="27"/>
    </row>
    <row r="22" spans="1:4" ht="12.75" customHeight="1">
      <c r="A22" s="33" t="s">
        <v>17</v>
      </c>
      <c r="B22" s="193">
        <v>10.1</v>
      </c>
      <c r="C22" s="34">
        <v>516</v>
      </c>
      <c r="D22" s="34">
        <v>516</v>
      </c>
    </row>
    <row r="23" spans="1:4" ht="12.75">
      <c r="A23" s="33" t="s">
        <v>18</v>
      </c>
      <c r="B23" s="194"/>
      <c r="C23" s="34">
        <v>138</v>
      </c>
      <c r="D23" s="34">
        <v>138</v>
      </c>
    </row>
    <row r="24" spans="1:4" ht="12.75">
      <c r="A24" s="33" t="s">
        <v>19</v>
      </c>
      <c r="B24" s="195"/>
      <c r="C24" s="35">
        <f>+D24+D25</f>
        <v>-22</v>
      </c>
      <c r="D24" s="35">
        <v>-7</v>
      </c>
    </row>
    <row r="25" spans="1:4" ht="12.75">
      <c r="A25" s="36" t="s">
        <v>20</v>
      </c>
      <c r="B25" s="196"/>
      <c r="C25" s="37">
        <v>-3</v>
      </c>
      <c r="D25" s="37">
        <v>-15</v>
      </c>
    </row>
    <row r="26" spans="1:4" ht="12.75">
      <c r="A26" s="201" t="s">
        <v>21</v>
      </c>
      <c r="B26" s="202">
        <v>10</v>
      </c>
      <c r="C26" s="203">
        <f>SUM(C22:C25)</f>
        <v>629</v>
      </c>
      <c r="D26" s="204">
        <f>SUM(D22:D25)</f>
        <v>632</v>
      </c>
    </row>
    <row r="27" spans="1:4" ht="12.75">
      <c r="A27" s="32"/>
      <c r="B27" s="197"/>
      <c r="C27" s="179"/>
      <c r="D27" s="181"/>
    </row>
    <row r="28" spans="1:4" ht="12">
      <c r="A28" s="25" t="s">
        <v>22</v>
      </c>
      <c r="B28" s="192"/>
      <c r="C28" s="26"/>
      <c r="D28" s="27"/>
    </row>
    <row r="29" spans="1:4" ht="12">
      <c r="A29" s="14" t="s">
        <v>23</v>
      </c>
      <c r="B29" s="198"/>
      <c r="C29" s="16"/>
      <c r="D29" s="15"/>
    </row>
    <row r="30" spans="1:4" ht="12.75">
      <c r="A30" s="17" t="s">
        <v>24</v>
      </c>
      <c r="B30" s="190">
        <v>11</v>
      </c>
      <c r="C30" s="18">
        <v>8</v>
      </c>
      <c r="D30" s="18">
        <v>8</v>
      </c>
    </row>
    <row r="31" spans="1:4" ht="12.75">
      <c r="A31" s="17" t="s">
        <v>25</v>
      </c>
      <c r="B31" s="199">
        <v>12</v>
      </c>
      <c r="C31" s="18">
        <v>74</v>
      </c>
      <c r="D31" s="18">
        <v>72</v>
      </c>
    </row>
    <row r="32" spans="1:4" ht="12.75">
      <c r="A32" s="17" t="s">
        <v>26</v>
      </c>
      <c r="B32" s="199">
        <v>13</v>
      </c>
      <c r="C32" s="18">
        <v>25</v>
      </c>
      <c r="D32" s="18">
        <v>24</v>
      </c>
    </row>
    <row r="33" spans="1:4" ht="12.75">
      <c r="A33" s="17" t="s">
        <v>87</v>
      </c>
      <c r="B33" s="199">
        <v>14</v>
      </c>
      <c r="C33" s="18">
        <v>9</v>
      </c>
      <c r="D33" s="18">
        <v>9</v>
      </c>
    </row>
    <row r="34" spans="1:4" ht="12.75">
      <c r="A34" s="20" t="s">
        <v>27</v>
      </c>
      <c r="B34" s="187">
        <v>15</v>
      </c>
      <c r="C34" s="21">
        <v>2</v>
      </c>
      <c r="D34" s="21">
        <v>2</v>
      </c>
    </row>
    <row r="35" spans="1:4" ht="12.75">
      <c r="A35" s="209" t="s">
        <v>92</v>
      </c>
      <c r="B35" s="191"/>
      <c r="C35" s="30">
        <f>SUM(C30:C34)</f>
        <v>118</v>
      </c>
      <c r="D35" s="30">
        <f>SUM(D30:D34)</f>
        <v>115</v>
      </c>
    </row>
    <row r="36" spans="1:4" ht="13.5" thickBot="1">
      <c r="A36" s="210" t="s">
        <v>28</v>
      </c>
      <c r="B36" s="38"/>
      <c r="C36" s="39">
        <f>C26+C35</f>
        <v>747</v>
      </c>
      <c r="D36" s="39">
        <f>D26+D35</f>
        <v>747</v>
      </c>
    </row>
    <row r="37" spans="1:4" ht="13.5" thickTop="1">
      <c r="A37" s="1"/>
      <c r="B37" s="2"/>
      <c r="C37" s="3"/>
      <c r="D37" s="4"/>
    </row>
    <row r="38" spans="1:4" ht="12.75">
      <c r="A38" s="182"/>
      <c r="B38" s="182"/>
      <c r="C38" s="182"/>
      <c r="D38" s="182"/>
    </row>
    <row r="39" spans="1:4" ht="12.75">
      <c r="A39" s="41"/>
      <c r="B39" s="183"/>
      <c r="C39" s="183"/>
      <c r="D39" s="183"/>
    </row>
    <row r="40" spans="1:4" ht="12.75">
      <c r="A40" s="41"/>
      <c r="B40" s="41"/>
      <c r="C40" s="41"/>
      <c r="D40" s="41"/>
    </row>
    <row r="41" spans="1:4" ht="12.75">
      <c r="A41" s="41"/>
      <c r="B41" s="41"/>
      <c r="C41" s="41"/>
      <c r="D41" s="41"/>
    </row>
    <row r="44" spans="1:4" ht="12.75" customHeight="1">
      <c r="A44" s="42" t="s">
        <v>94</v>
      </c>
      <c r="B44" s="219" t="s">
        <v>93</v>
      </c>
      <c r="C44" s="219"/>
      <c r="D44" s="219"/>
    </row>
    <row r="45" spans="1:4" ht="12.75" customHeight="1">
      <c r="A45" s="42" t="s">
        <v>96</v>
      </c>
      <c r="B45" s="220" t="s">
        <v>90</v>
      </c>
      <c r="C45" s="220"/>
      <c r="D45" s="220"/>
    </row>
    <row r="46" spans="2:4" ht="12">
      <c r="B46" s="216"/>
      <c r="C46" s="216"/>
      <c r="D46" s="216"/>
    </row>
    <row r="47" spans="1:4" ht="12.75">
      <c r="A47" s="167" t="s">
        <v>99</v>
      </c>
      <c r="B47" s="2"/>
      <c r="C47" s="3"/>
      <c r="D47" s="4"/>
    </row>
    <row r="48" spans="1:4" ht="12.75">
      <c r="A48" s="160"/>
      <c r="B48" s="44"/>
      <c r="C48" s="45"/>
      <c r="D48" s="45"/>
    </row>
    <row r="49" spans="2:4" ht="12.75">
      <c r="B49" s="162"/>
      <c r="C49" s="162"/>
      <c r="D49" s="163"/>
    </row>
    <row r="50" spans="1:4" ht="12.75">
      <c r="A50" s="161"/>
      <c r="B50" s="162"/>
      <c r="C50" s="162"/>
      <c r="D50" s="163"/>
    </row>
    <row r="52" ht="12">
      <c r="A52" s="161"/>
    </row>
    <row r="53" ht="12.75">
      <c r="A53" s="1"/>
    </row>
  </sheetData>
  <sheetProtection/>
  <mergeCells count="5">
    <mergeCell ref="B46:D46"/>
    <mergeCell ref="A2:D2"/>
    <mergeCell ref="A3:D3"/>
    <mergeCell ref="B44:D44"/>
    <mergeCell ref="B45:D4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43"/>
  <sheetViews>
    <sheetView tabSelected="1" zoomScale="130" zoomScaleNormal="130" workbookViewId="0" topLeftCell="A13">
      <selection activeCell="B39" sqref="B39"/>
    </sheetView>
  </sheetViews>
  <sheetFormatPr defaultColWidth="9.140625" defaultRowHeight="12.75"/>
  <cols>
    <col min="1" max="1" width="34.28125" style="1" customWidth="1"/>
    <col min="2" max="2" width="11.8515625" style="1" customWidth="1"/>
    <col min="3" max="3" width="17.421875" style="1" customWidth="1"/>
    <col min="4" max="4" width="17.00390625" style="1" customWidth="1"/>
    <col min="5" max="16384" width="9.140625" style="1" customWidth="1"/>
  </cols>
  <sheetData>
    <row r="1" spans="1:4" s="49" customFormat="1" ht="18" customHeight="1">
      <c r="A1" s="217" t="s">
        <v>0</v>
      </c>
      <c r="B1" s="217"/>
      <c r="C1" s="217"/>
      <c r="D1" s="217"/>
    </row>
    <row r="2" spans="1:4" s="49" customFormat="1" ht="22.5" customHeight="1">
      <c r="A2" s="221" t="s">
        <v>30</v>
      </c>
      <c r="B2" s="221"/>
      <c r="C2" s="221"/>
      <c r="D2" s="221"/>
    </row>
    <row r="3" spans="1:4" s="49" customFormat="1" ht="18" customHeight="1">
      <c r="A3" s="50" t="str">
        <f>+баланс!A4</f>
        <v>Към 31.03.2023 година</v>
      </c>
      <c r="B3" s="51"/>
      <c r="C3" s="51"/>
      <c r="D3" s="51"/>
    </row>
    <row r="4" spans="1:4" ht="19.5">
      <c r="A4" s="222"/>
      <c r="B4" s="222"/>
      <c r="C4" s="222"/>
      <c r="D4" s="222"/>
    </row>
    <row r="5" spans="1:4" ht="15.75" customHeight="1">
      <c r="A5" s="52"/>
      <c r="B5" s="53" t="s">
        <v>2</v>
      </c>
      <c r="C5" s="168">
        <v>44651</v>
      </c>
      <c r="D5" s="168">
        <v>44286</v>
      </c>
    </row>
    <row r="6" spans="1:4" ht="15.75" customHeight="1">
      <c r="A6" s="54"/>
      <c r="B6" s="55"/>
      <c r="C6" s="56" t="s">
        <v>3</v>
      </c>
      <c r="D6" s="56" t="s">
        <v>3</v>
      </c>
    </row>
    <row r="7" spans="1:4" ht="15.75" customHeight="1">
      <c r="A7" s="57"/>
      <c r="B7" s="58"/>
      <c r="C7" s="59"/>
      <c r="D7" s="60"/>
    </row>
    <row r="8" spans="1:4" s="49" customFormat="1" ht="15.75" customHeight="1" hidden="1">
      <c r="A8" s="61" t="s">
        <v>31</v>
      </c>
      <c r="B8" s="62">
        <v>16.1</v>
      </c>
      <c r="C8" s="63">
        <v>0</v>
      </c>
      <c r="D8" s="63">
        <v>0</v>
      </c>
    </row>
    <row r="9" spans="1:4" s="49" customFormat="1" ht="31.5" customHeight="1" hidden="1">
      <c r="A9" s="61"/>
      <c r="B9" s="62"/>
      <c r="C9" s="63"/>
      <c r="D9" s="63"/>
    </row>
    <row r="10" spans="1:4" ht="15.75" customHeight="1" hidden="1">
      <c r="A10" s="61" t="s">
        <v>32</v>
      </c>
      <c r="B10" s="64">
        <v>17.1</v>
      </c>
      <c r="C10" s="65">
        <v>0</v>
      </c>
      <c r="D10" s="65">
        <v>0</v>
      </c>
    </row>
    <row r="11" spans="1:4" ht="15.75" customHeight="1" hidden="1">
      <c r="A11" s="61"/>
      <c r="B11" s="64"/>
      <c r="C11" s="65"/>
      <c r="D11" s="65"/>
    </row>
    <row r="12" spans="1:4" ht="15.75" customHeight="1" hidden="1">
      <c r="A12" s="61" t="s">
        <v>33</v>
      </c>
      <c r="B12" s="64">
        <v>17.1</v>
      </c>
      <c r="C12" s="66">
        <v>0</v>
      </c>
      <c r="D12" s="66">
        <v>0</v>
      </c>
    </row>
    <row r="13" spans="1:4" ht="15.75" customHeight="1">
      <c r="A13" s="61" t="s">
        <v>34</v>
      </c>
      <c r="B13" s="240">
        <v>16</v>
      </c>
      <c r="C13" s="66">
        <v>-3</v>
      </c>
      <c r="D13" s="66">
        <v>-3</v>
      </c>
    </row>
    <row r="14" spans="1:4" ht="15.75" customHeight="1" hidden="1">
      <c r="A14" s="61" t="s">
        <v>35</v>
      </c>
      <c r="B14" s="64">
        <v>17.3</v>
      </c>
      <c r="C14" s="65">
        <v>0</v>
      </c>
      <c r="D14" s="171">
        <v>0</v>
      </c>
    </row>
    <row r="15" spans="1:4" ht="15.75" customHeight="1" hidden="1">
      <c r="A15" s="61"/>
      <c r="B15" s="64"/>
      <c r="C15" s="65"/>
      <c r="D15" s="171"/>
    </row>
    <row r="16" spans="1:4" ht="15.75" customHeight="1" hidden="1">
      <c r="A16" s="67" t="s">
        <v>36</v>
      </c>
      <c r="B16" s="68">
        <v>16.2</v>
      </c>
      <c r="C16" s="69">
        <v>0</v>
      </c>
      <c r="D16" s="172">
        <v>0</v>
      </c>
    </row>
    <row r="17" spans="1:4" ht="34.5" customHeight="1">
      <c r="A17" s="70" t="s">
        <v>37</v>
      </c>
      <c r="B17" s="71">
        <v>17</v>
      </c>
      <c r="C17" s="72">
        <f>SUM(C8:C16)</f>
        <v>-3</v>
      </c>
      <c r="D17" s="72">
        <f>SUM(D8:D16)</f>
        <v>-3</v>
      </c>
    </row>
    <row r="18" spans="1:4" ht="18" customHeight="1">
      <c r="A18" s="70" t="s">
        <v>38</v>
      </c>
      <c r="B18" s="73"/>
      <c r="C18" s="74">
        <v>0</v>
      </c>
      <c r="D18" s="74">
        <v>0</v>
      </c>
    </row>
    <row r="19" spans="1:4" ht="22.5" customHeight="1" thickBot="1">
      <c r="A19" s="75" t="s">
        <v>39</v>
      </c>
      <c r="B19" s="76">
        <v>17</v>
      </c>
      <c r="C19" s="77">
        <f>SUM(C17-C18)</f>
        <v>-3</v>
      </c>
      <c r="D19" s="77">
        <f>SUM(D17-D18)</f>
        <v>-3</v>
      </c>
    </row>
    <row r="20" spans="1:4" ht="22.5" customHeight="1" thickBot="1" thickTop="1">
      <c r="A20" s="157"/>
      <c r="B20" s="157"/>
      <c r="C20" s="158"/>
      <c r="D20" s="159"/>
    </row>
    <row r="21" spans="1:4" ht="18.75" customHeight="1" thickBot="1" thickTop="1">
      <c r="A21" s="78" t="s">
        <v>40</v>
      </c>
      <c r="B21" s="79"/>
      <c r="C21" s="80">
        <f>C19</f>
        <v>-3</v>
      </c>
      <c r="D21" s="81">
        <f>D19</f>
        <v>-3</v>
      </c>
    </row>
    <row r="22" ht="13.5" thickTop="1"/>
    <row r="24" spans="1:4" ht="15">
      <c r="A24" s="82" t="s">
        <v>41</v>
      </c>
      <c r="B24" s="83"/>
      <c r="C24" s="84">
        <f>C19/баланс!C22</f>
        <v>-0.005813953488372093</v>
      </c>
      <c r="D24" s="84">
        <f>D19/баланс!D22</f>
        <v>-0.005813953488372093</v>
      </c>
    </row>
    <row r="25" ht="27.75" customHeight="1"/>
    <row r="26" spans="1:4" ht="12.75">
      <c r="A26" s="182"/>
      <c r="B26" s="156"/>
      <c r="C26" s="156"/>
      <c r="D26" s="156"/>
    </row>
    <row r="28" ht="23.25" customHeight="1"/>
    <row r="29" spans="1:4" ht="15.75" customHeight="1">
      <c r="A29" s="85"/>
      <c r="B29" s="223"/>
      <c r="C29" s="223"/>
      <c r="D29" s="223"/>
    </row>
    <row r="30" spans="1:4" ht="26.25" customHeight="1">
      <c r="A30" s="42" t="s">
        <v>95</v>
      </c>
      <c r="C30" s="219" t="s">
        <v>42</v>
      </c>
      <c r="D30" s="219"/>
    </row>
    <row r="31" spans="1:4" ht="15.75" customHeight="1">
      <c r="A31" s="86" t="s">
        <v>96</v>
      </c>
      <c r="B31" s="43"/>
      <c r="C31" s="87" t="s">
        <v>91</v>
      </c>
      <c r="D31" s="87"/>
    </row>
    <row r="32" ht="24" customHeight="1"/>
    <row r="33" ht="12.75">
      <c r="A33" s="167" t="str">
        <f>+баланс!A47</f>
        <v>Дата: 01.05.2023 год.</v>
      </c>
    </row>
    <row r="34" spans="2:4" ht="12.75">
      <c r="B34" s="216"/>
      <c r="C34" s="216"/>
      <c r="D34" s="216"/>
    </row>
    <row r="35" spans="1:4" ht="12.75">
      <c r="A35" s="161"/>
      <c r="B35" s="44"/>
      <c r="C35" s="3"/>
      <c r="D35" s="4"/>
    </row>
    <row r="36" spans="3:4" ht="12.75">
      <c r="C36" s="45"/>
      <c r="D36" s="46"/>
    </row>
    <row r="37" spans="1:4" ht="12.75">
      <c r="A37" s="161"/>
      <c r="C37" s="47"/>
      <c r="D37" s="48"/>
    </row>
    <row r="38" spans="3:4" ht="12.75">
      <c r="C38" s="47"/>
      <c r="D38" s="48"/>
    </row>
    <row r="39" spans="3:4" ht="12.75">
      <c r="C39" s="47"/>
      <c r="D39" s="48"/>
    </row>
    <row r="40" spans="3:4" ht="12.75">
      <c r="C40" s="162"/>
      <c r="D40" s="48"/>
    </row>
    <row r="41" spans="2:3" ht="12.75">
      <c r="B41" s="162"/>
      <c r="C41" s="47"/>
    </row>
    <row r="42" spans="2:3" ht="12.75">
      <c r="B42" s="162"/>
      <c r="C42" s="47"/>
    </row>
    <row r="43" spans="3:4" ht="12.75">
      <c r="C43" s="88"/>
      <c r="D43" s="88"/>
    </row>
  </sheetData>
  <sheetProtection/>
  <mergeCells count="6">
    <mergeCell ref="C30:D30"/>
    <mergeCell ref="B34:D34"/>
    <mergeCell ref="A1:D1"/>
    <mergeCell ref="A2:D2"/>
    <mergeCell ref="A4:D4"/>
    <mergeCell ref="B29:D29"/>
  </mergeCells>
  <printOptions/>
  <pageMargins left="0.7479166666666667" right="0.7479166666666667" top="0.7340277777777778" bottom="0.984027777777778" header="0.5118055555555556" footer="0.5118055555555556"/>
  <pageSetup horizontalDpi="600" verticalDpi="600" orientation="portrait" paperSize="9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D41"/>
  <sheetViews>
    <sheetView tabSelected="1" zoomScale="115" zoomScaleNormal="115" zoomScalePageLayoutView="0" workbookViewId="0" topLeftCell="A15">
      <selection activeCell="B39" sqref="B39"/>
    </sheetView>
  </sheetViews>
  <sheetFormatPr defaultColWidth="9.140625" defaultRowHeight="12.75"/>
  <cols>
    <col min="1" max="1" width="50.00390625" style="1" customWidth="1"/>
    <col min="2" max="2" width="9.28125" style="1" customWidth="1"/>
    <col min="3" max="3" width="14.140625" style="88" customWidth="1"/>
    <col min="4" max="4" width="14.28125" style="88" customWidth="1"/>
    <col min="5" max="16384" width="9.140625" style="1" customWidth="1"/>
  </cols>
  <sheetData>
    <row r="1" spans="1:4" s="49" customFormat="1" ht="18" customHeight="1">
      <c r="A1" s="217" t="s">
        <v>0</v>
      </c>
      <c r="B1" s="217"/>
      <c r="C1" s="217"/>
      <c r="D1" s="217"/>
    </row>
    <row r="2" spans="1:4" s="49" customFormat="1" ht="18" customHeight="1">
      <c r="A2" s="225" t="s">
        <v>43</v>
      </c>
      <c r="B2" s="225"/>
      <c r="C2" s="225"/>
      <c r="D2" s="225"/>
    </row>
    <row r="3" spans="1:4" s="49" customFormat="1" ht="18" customHeight="1">
      <c r="A3" s="50" t="str">
        <f>+баланс!A4</f>
        <v>Към 31.03.2023 година</v>
      </c>
      <c r="B3" s="89"/>
      <c r="C3" s="89"/>
      <c r="D3" s="89"/>
    </row>
    <row r="6" spans="2:4" ht="12.75">
      <c r="B6" s="90" t="s">
        <v>2</v>
      </c>
      <c r="C6" s="168">
        <v>44651</v>
      </c>
      <c r="D6" s="168">
        <v>44561</v>
      </c>
    </row>
    <row r="7" spans="1:4" ht="12.75">
      <c r="A7" s="11"/>
      <c r="B7" s="55"/>
      <c r="C7" s="56" t="s">
        <v>3</v>
      </c>
      <c r="D7" s="56" t="s">
        <v>3</v>
      </c>
    </row>
    <row r="8" spans="1:4" ht="21" customHeight="1">
      <c r="A8" s="91"/>
      <c r="B8" s="92"/>
      <c r="C8" s="93"/>
      <c r="D8" s="93"/>
    </row>
    <row r="9" spans="1:4" ht="15" customHeight="1">
      <c r="A9" s="94" t="s">
        <v>44</v>
      </c>
      <c r="B9" s="95"/>
      <c r="C9" s="96"/>
      <c r="D9" s="96"/>
    </row>
    <row r="10" spans="1:4" ht="15" customHeight="1" hidden="1">
      <c r="A10" s="97" t="s">
        <v>86</v>
      </c>
      <c r="B10" s="95"/>
      <c r="C10" s="96">
        <v>0</v>
      </c>
      <c r="D10" s="96">
        <v>0</v>
      </c>
    </row>
    <row r="11" spans="1:4" ht="15" customHeight="1">
      <c r="A11" s="97" t="s">
        <v>45</v>
      </c>
      <c r="B11" s="95"/>
      <c r="C11" s="98">
        <v>0</v>
      </c>
      <c r="D11" s="98">
        <v>-4</v>
      </c>
    </row>
    <row r="12" spans="1:4" ht="15" customHeight="1">
      <c r="A12" s="97" t="s">
        <v>46</v>
      </c>
      <c r="B12" s="99"/>
      <c r="C12" s="98">
        <v>0</v>
      </c>
      <c r="D12" s="98">
        <v>-1</v>
      </c>
    </row>
    <row r="13" spans="1:4" ht="15" customHeight="1" hidden="1">
      <c r="A13" s="97" t="s">
        <v>47</v>
      </c>
      <c r="B13" s="100"/>
      <c r="C13" s="98">
        <v>0</v>
      </c>
      <c r="D13" s="98">
        <v>0</v>
      </c>
    </row>
    <row r="14" spans="1:4" ht="15" customHeight="1">
      <c r="A14" s="101" t="s">
        <v>48</v>
      </c>
      <c r="B14" s="102"/>
      <c r="C14" s="103">
        <v>0</v>
      </c>
      <c r="D14" s="103">
        <v>5</v>
      </c>
    </row>
    <row r="15" spans="1:4" ht="15" customHeight="1">
      <c r="A15" s="70" t="s">
        <v>49</v>
      </c>
      <c r="B15" s="104"/>
      <c r="C15" s="105">
        <f>SUM(C9:C14)</f>
        <v>0</v>
      </c>
      <c r="D15" s="105">
        <f>SUM(D9:D14)</f>
        <v>0</v>
      </c>
    </row>
    <row r="16" spans="1:4" ht="15" customHeight="1" hidden="1" thickBot="1">
      <c r="A16" s="106" t="s">
        <v>50</v>
      </c>
      <c r="B16" s="226"/>
      <c r="C16" s="107"/>
      <c r="D16" s="93"/>
    </row>
    <row r="17" spans="1:4" ht="15" customHeight="1" hidden="1" thickBot="1">
      <c r="A17" s="97" t="s">
        <v>51</v>
      </c>
      <c r="B17" s="226"/>
      <c r="C17" s="108"/>
      <c r="D17" s="108"/>
    </row>
    <row r="18" spans="1:4" ht="15" customHeight="1" hidden="1" thickBot="1">
      <c r="A18" s="97" t="s">
        <v>52</v>
      </c>
      <c r="B18" s="226"/>
      <c r="C18" s="98"/>
      <c r="D18" s="98"/>
    </row>
    <row r="19" spans="1:4" ht="15" customHeight="1" hidden="1" thickBot="1">
      <c r="A19" s="97" t="s">
        <v>53</v>
      </c>
      <c r="B19" s="226"/>
      <c r="C19" s="109">
        <v>0</v>
      </c>
      <c r="D19" s="109">
        <v>0</v>
      </c>
    </row>
    <row r="20" spans="1:4" ht="12.75" customHeight="1" hidden="1">
      <c r="A20" s="97" t="s">
        <v>54</v>
      </c>
      <c r="B20" s="227"/>
      <c r="C20" s="110"/>
      <c r="D20" s="110"/>
    </row>
    <row r="21" spans="1:4" ht="15" customHeight="1">
      <c r="A21" s="208" t="s">
        <v>55</v>
      </c>
      <c r="B21" s="212"/>
      <c r="C21" s="213">
        <f>SUM(C16:C20)</f>
        <v>0</v>
      </c>
      <c r="D21" s="213">
        <f>SUM(D16:D20)</f>
        <v>0</v>
      </c>
    </row>
    <row r="22" spans="1:4" ht="15" customHeight="1">
      <c r="A22" s="228" t="s">
        <v>56</v>
      </c>
      <c r="B22" s="227"/>
      <c r="C22" s="111">
        <f>C15+C21</f>
        <v>0</v>
      </c>
      <c r="D22" s="112">
        <f>D15+D21</f>
        <v>0</v>
      </c>
    </row>
    <row r="23" spans="1:4" ht="14.25" customHeight="1">
      <c r="A23" s="228"/>
      <c r="B23" s="227"/>
      <c r="C23" s="113">
        <v>4</v>
      </c>
      <c r="D23" s="113">
        <v>4</v>
      </c>
    </row>
    <row r="24" spans="1:4" ht="15" customHeight="1" thickBot="1">
      <c r="A24" s="114" t="s">
        <v>57</v>
      </c>
      <c r="B24" s="211">
        <v>9</v>
      </c>
      <c r="C24" s="115">
        <f>C23+C22</f>
        <v>4</v>
      </c>
      <c r="D24" s="115">
        <f>D23+D22</f>
        <v>4</v>
      </c>
    </row>
    <row r="25" ht="13.5" thickTop="1"/>
    <row r="26" spans="1:4" ht="12.75">
      <c r="A26" s="182"/>
      <c r="B26" s="156"/>
      <c r="C26" s="166"/>
      <c r="D26" s="166"/>
    </row>
    <row r="27" spans="1:4" ht="12.75">
      <c r="A27" s="182"/>
      <c r="B27" s="156"/>
      <c r="C27" s="166"/>
      <c r="D27" s="166"/>
    </row>
    <row r="28" ht="12.75">
      <c r="A28" s="40"/>
    </row>
    <row r="29" spans="1:4" ht="15.75" customHeight="1">
      <c r="A29" s="85"/>
      <c r="B29" s="116"/>
      <c r="C29" s="116"/>
      <c r="D29" s="116"/>
    </row>
    <row r="30" spans="1:4" ht="15.75" customHeight="1">
      <c r="A30" s="42" t="s">
        <v>29</v>
      </c>
      <c r="B30" s="224" t="s">
        <v>58</v>
      </c>
      <c r="C30" s="224"/>
      <c r="D30" s="224"/>
    </row>
    <row r="31" spans="1:4" ht="15.75" customHeight="1">
      <c r="A31" s="86" t="s">
        <v>96</v>
      </c>
      <c r="B31" s="220" t="s">
        <v>90</v>
      </c>
      <c r="C31" s="220"/>
      <c r="D31" s="220"/>
    </row>
    <row r="32" spans="2:4" ht="15.75" customHeight="1">
      <c r="B32" s="116"/>
      <c r="C32" s="116"/>
      <c r="D32" s="116"/>
    </row>
    <row r="33" ht="12.75">
      <c r="A33" s="167" t="str">
        <f>+баланс!A47</f>
        <v>Дата: 01.05.2023 год.</v>
      </c>
    </row>
    <row r="34" spans="2:4" ht="12.75">
      <c r="B34" s="44"/>
      <c r="C34" s="45"/>
      <c r="D34" s="46"/>
    </row>
    <row r="35" spans="2:4" ht="12.75">
      <c r="B35" s="162"/>
      <c r="C35" s="162"/>
      <c r="D35" s="48"/>
    </row>
    <row r="36" spans="2:4" ht="12.75">
      <c r="B36" s="162"/>
      <c r="C36" s="162"/>
      <c r="D36" s="48"/>
    </row>
    <row r="37" spans="1:4" ht="12.75">
      <c r="A37" s="161"/>
      <c r="B37" s="162"/>
      <c r="C37" s="162"/>
      <c r="D37" s="48"/>
    </row>
    <row r="38" spans="2:4" ht="12.75">
      <c r="B38" s="162"/>
      <c r="C38" s="162"/>
      <c r="D38" s="48"/>
    </row>
    <row r="39" spans="1:4" ht="12.75">
      <c r="A39" s="161"/>
      <c r="B39" s="162"/>
      <c r="C39" s="156"/>
      <c r="D39" s="1"/>
    </row>
    <row r="40" spans="2:4" ht="12.75">
      <c r="B40" s="162"/>
      <c r="C40" s="156"/>
      <c r="D40" s="1"/>
    </row>
    <row r="41" spans="1:3" ht="12.75">
      <c r="A41" s="156"/>
      <c r="B41" s="156"/>
      <c r="C41" s="166"/>
    </row>
  </sheetData>
  <sheetProtection/>
  <mergeCells count="7">
    <mergeCell ref="B30:D30"/>
    <mergeCell ref="B31:D31"/>
    <mergeCell ref="A1:D1"/>
    <mergeCell ref="A2:D2"/>
    <mergeCell ref="B16:B20"/>
    <mergeCell ref="A22:A23"/>
    <mergeCell ref="B22:B23"/>
  </mergeCells>
  <printOptions/>
  <pageMargins left="0.7479166666666667" right="0.4979166666666667" top="0.7340277777777778" bottom="0.984027777777778" header="0.5118055555555556" footer="0.5118055555555556"/>
  <pageSetup horizontalDpi="600" verticalDpi="600" orientation="portrait" paperSize="9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38"/>
  <sheetViews>
    <sheetView tabSelected="1" zoomScale="130" zoomScaleNormal="130" zoomScalePageLayoutView="0" workbookViewId="0" topLeftCell="A5">
      <selection activeCell="B39" sqref="B39"/>
    </sheetView>
  </sheetViews>
  <sheetFormatPr defaultColWidth="9.140625" defaultRowHeight="12.75"/>
  <cols>
    <col min="1" max="1" width="23.28125" style="1" customWidth="1"/>
    <col min="2" max="2" width="7.57421875" style="1" customWidth="1"/>
    <col min="3" max="3" width="6.57421875" style="1" customWidth="1"/>
    <col min="4" max="6" width="6.7109375" style="1" customWidth="1"/>
    <col min="7" max="7" width="7.8515625" style="1" customWidth="1"/>
    <col min="8" max="8" width="8.57421875" style="1" customWidth="1"/>
    <col min="9" max="9" width="9.421875" style="1" customWidth="1"/>
    <col min="10" max="10" width="6.7109375" style="1" customWidth="1"/>
    <col min="11" max="16384" width="9.140625" style="1" customWidth="1"/>
  </cols>
  <sheetData>
    <row r="1" spans="1:10" ht="15">
      <c r="A1" s="217" t="s">
        <v>0</v>
      </c>
      <c r="B1" s="217"/>
      <c r="C1" s="217"/>
      <c r="D1" s="217"/>
      <c r="E1" s="117"/>
      <c r="F1" s="117"/>
      <c r="G1" s="117"/>
      <c r="H1" s="117"/>
      <c r="I1" s="117"/>
      <c r="J1" s="117"/>
    </row>
    <row r="2" spans="1:10" ht="13.5">
      <c r="A2" s="118" t="s">
        <v>59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ht="13.5">
      <c r="A3" s="50" t="str">
        <f>+баланс!A4</f>
        <v>Към 31.03.2023 година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0" ht="19.5">
      <c r="A4" s="230"/>
      <c r="B4" s="230"/>
      <c r="C4" s="230"/>
      <c r="D4" s="230"/>
      <c r="E4" s="230"/>
      <c r="F4" s="230"/>
      <c r="G4" s="230"/>
      <c r="H4" s="230"/>
      <c r="I4" s="230"/>
      <c r="J4" s="230"/>
    </row>
    <row r="5" spans="1:10" ht="19.5">
      <c r="A5" s="120"/>
      <c r="B5" s="120"/>
      <c r="C5" s="120"/>
      <c r="D5" s="120"/>
      <c r="E5" s="120"/>
      <c r="F5" s="120"/>
      <c r="G5" s="120"/>
      <c r="H5" s="120"/>
      <c r="I5" s="231" t="s">
        <v>3</v>
      </c>
      <c r="J5" s="231"/>
    </row>
    <row r="6" spans="1:10" ht="15" customHeight="1">
      <c r="A6" s="121"/>
      <c r="B6" s="121"/>
      <c r="C6" s="121"/>
      <c r="D6" s="121"/>
      <c r="E6" s="121"/>
      <c r="F6" s="121"/>
      <c r="G6" s="121"/>
      <c r="H6" s="121"/>
      <c r="I6" s="121"/>
      <c r="J6" s="122"/>
    </row>
    <row r="7" spans="1:10" ht="12.75" customHeight="1" thickBot="1">
      <c r="A7" s="123"/>
      <c r="B7" s="124" t="s">
        <v>60</v>
      </c>
      <c r="C7" s="124" t="s">
        <v>61</v>
      </c>
      <c r="D7" s="232" t="s">
        <v>18</v>
      </c>
      <c r="E7" s="232"/>
      <c r="F7" s="232"/>
      <c r="G7" s="233" t="s">
        <v>62</v>
      </c>
      <c r="H7" s="233"/>
      <c r="I7" s="124" t="s">
        <v>63</v>
      </c>
      <c r="J7" s="124" t="s">
        <v>64</v>
      </c>
    </row>
    <row r="8" spans="1:10" ht="12.75" customHeight="1" thickBot="1">
      <c r="A8" s="125" t="s">
        <v>65</v>
      </c>
      <c r="B8" s="126" t="s">
        <v>66</v>
      </c>
      <c r="C8" s="126" t="s">
        <v>67</v>
      </c>
      <c r="D8" s="234" t="s">
        <v>68</v>
      </c>
      <c r="E8" s="126" t="s">
        <v>69</v>
      </c>
      <c r="F8" s="124" t="s">
        <v>70</v>
      </c>
      <c r="G8" s="235" t="s">
        <v>71</v>
      </c>
      <c r="H8" s="235"/>
      <c r="I8" s="126" t="s">
        <v>72</v>
      </c>
      <c r="J8" s="126" t="s">
        <v>73</v>
      </c>
    </row>
    <row r="9" spans="1:10" ht="17.25" customHeight="1">
      <c r="A9" s="236"/>
      <c r="B9" s="237" t="s">
        <v>74</v>
      </c>
      <c r="C9" s="237" t="s">
        <v>73</v>
      </c>
      <c r="D9" s="234"/>
      <c r="E9" s="124" t="s">
        <v>75</v>
      </c>
      <c r="F9" s="237" t="s">
        <v>76</v>
      </c>
      <c r="G9" s="127" t="s">
        <v>77</v>
      </c>
      <c r="H9" s="127" t="s">
        <v>78</v>
      </c>
      <c r="I9" s="124" t="s">
        <v>79</v>
      </c>
      <c r="J9" s="238"/>
    </row>
    <row r="10" spans="1:10" ht="12.75">
      <c r="A10" s="236"/>
      <c r="B10" s="237"/>
      <c r="C10" s="237"/>
      <c r="D10" s="129"/>
      <c r="E10" s="128"/>
      <c r="F10" s="237"/>
      <c r="G10" s="128" t="s">
        <v>80</v>
      </c>
      <c r="H10" s="128" t="s">
        <v>72</v>
      </c>
      <c r="I10" s="128" t="s">
        <v>81</v>
      </c>
      <c r="J10" s="238"/>
    </row>
    <row r="11" spans="1:10" ht="12.75">
      <c r="A11" s="130" t="s">
        <v>82</v>
      </c>
      <c r="B11" s="131">
        <v>1</v>
      </c>
      <c r="C11" s="131">
        <v>2</v>
      </c>
      <c r="D11" s="131"/>
      <c r="E11" s="131">
        <v>3</v>
      </c>
      <c r="F11" s="131">
        <v>4</v>
      </c>
      <c r="G11" s="131">
        <v>5</v>
      </c>
      <c r="H11" s="131">
        <v>6</v>
      </c>
      <c r="I11" s="131">
        <v>7</v>
      </c>
      <c r="J11" s="131">
        <v>8</v>
      </c>
    </row>
    <row r="12" spans="1:10" ht="15" customHeight="1">
      <c r="A12" s="132" t="s">
        <v>100</v>
      </c>
      <c r="B12" s="133"/>
      <c r="C12" s="134">
        <v>516</v>
      </c>
      <c r="D12" s="134">
        <v>26</v>
      </c>
      <c r="E12" s="134">
        <v>54</v>
      </c>
      <c r="F12" s="134">
        <v>58</v>
      </c>
      <c r="G12" s="134"/>
      <c r="H12" s="135">
        <v>-22</v>
      </c>
      <c r="I12" s="136">
        <f>+баланс!C25</f>
        <v>-3</v>
      </c>
      <c r="J12" s="137">
        <f>C12+D12+E12+F12+G12+H12+I12</f>
        <v>629</v>
      </c>
    </row>
    <row r="13" spans="1:10" ht="22.5" customHeight="1">
      <c r="A13" s="138" t="s">
        <v>83</v>
      </c>
      <c r="B13" s="139"/>
      <c r="C13" s="140"/>
      <c r="D13" s="140"/>
      <c r="E13" s="140"/>
      <c r="F13" s="140"/>
      <c r="G13" s="141"/>
      <c r="H13" s="142"/>
      <c r="I13" s="143"/>
      <c r="J13" s="137">
        <f aca="true" t="shared" si="0" ref="J13:J20">SUM(C13:I13)</f>
        <v>0</v>
      </c>
    </row>
    <row r="14" spans="1:10" ht="24.75" customHeight="1">
      <c r="A14" s="144" t="s">
        <v>40</v>
      </c>
      <c r="B14" s="139"/>
      <c r="C14" s="140"/>
      <c r="D14" s="140"/>
      <c r="E14" s="140"/>
      <c r="F14" s="140"/>
      <c r="G14" s="145"/>
      <c r="H14" s="146"/>
      <c r="I14" s="147"/>
      <c r="J14" s="147">
        <f t="shared" si="0"/>
        <v>0</v>
      </c>
    </row>
    <row r="15" spans="1:10" ht="15" customHeight="1" thickBot="1">
      <c r="A15" s="151" t="s">
        <v>101</v>
      </c>
      <c r="B15" s="152"/>
      <c r="C15" s="153">
        <f aca="true" t="shared" si="1" ref="C15:I15">SUM(C12:C14)</f>
        <v>516</v>
      </c>
      <c r="D15" s="153">
        <f t="shared" si="1"/>
        <v>26</v>
      </c>
      <c r="E15" s="153">
        <f t="shared" si="1"/>
        <v>54</v>
      </c>
      <c r="F15" s="153">
        <f t="shared" si="1"/>
        <v>58</v>
      </c>
      <c r="G15" s="153">
        <f t="shared" si="1"/>
        <v>0</v>
      </c>
      <c r="H15" s="154">
        <f>SUM(H12:H14)</f>
        <v>-22</v>
      </c>
      <c r="I15" s="154">
        <f t="shared" si="1"/>
        <v>-3</v>
      </c>
      <c r="J15" s="214">
        <f t="shared" si="0"/>
        <v>629</v>
      </c>
    </row>
    <row r="16" spans="1:10" ht="20.25" customHeight="1" hidden="1" thickTop="1">
      <c r="A16" s="169" t="s">
        <v>89</v>
      </c>
      <c r="B16" s="170"/>
      <c r="C16" s="134"/>
      <c r="D16" s="134"/>
      <c r="E16" s="134"/>
      <c r="F16" s="134"/>
      <c r="G16" s="134"/>
      <c r="H16" s="173">
        <v>-17</v>
      </c>
      <c r="I16" s="174"/>
      <c r="J16" s="175">
        <v>-17</v>
      </c>
    </row>
    <row r="17" spans="1:10" ht="21.75" customHeight="1" hidden="1">
      <c r="A17" s="138" t="s">
        <v>84</v>
      </c>
      <c r="B17" s="133"/>
      <c r="C17" s="148"/>
      <c r="D17" s="148"/>
      <c r="E17" s="148"/>
      <c r="F17" s="148"/>
      <c r="G17" s="134"/>
      <c r="H17" s="147">
        <v>-26</v>
      </c>
      <c r="I17" s="136">
        <v>26</v>
      </c>
      <c r="J17" s="137">
        <f t="shared" si="0"/>
        <v>0</v>
      </c>
    </row>
    <row r="18" spans="1:10" ht="23.25" customHeight="1" hidden="1">
      <c r="A18" s="149" t="s">
        <v>40</v>
      </c>
      <c r="B18" s="139"/>
      <c r="C18" s="140"/>
      <c r="D18" s="140"/>
      <c r="E18" s="140"/>
      <c r="F18" s="140"/>
      <c r="G18" s="140"/>
      <c r="H18" s="140"/>
      <c r="I18" s="147">
        <v>-13</v>
      </c>
      <c r="J18" s="150">
        <f t="shared" si="0"/>
        <v>-13</v>
      </c>
    </row>
    <row r="19" spans="1:10" ht="23.25" customHeight="1" hidden="1">
      <c r="A19" s="149" t="s">
        <v>85</v>
      </c>
      <c r="B19" s="139"/>
      <c r="C19" s="140"/>
      <c r="D19" s="140"/>
      <c r="E19" s="140"/>
      <c r="F19" s="140"/>
      <c r="G19" s="145"/>
      <c r="I19" s="147"/>
      <c r="J19" s="150">
        <f t="shared" si="0"/>
        <v>0</v>
      </c>
    </row>
    <row r="20" spans="1:10" ht="15" customHeight="1" hidden="1" thickBot="1">
      <c r="A20" s="151" t="s">
        <v>97</v>
      </c>
      <c r="B20" s="152">
        <v>10</v>
      </c>
      <c r="C20" s="153">
        <f>SUM(C15:C18)</f>
        <v>516</v>
      </c>
      <c r="D20" s="153">
        <f>SUM(D15:D18)</f>
        <v>26</v>
      </c>
      <c r="E20" s="153">
        <f>SUM(E15:E18)</f>
        <v>54</v>
      </c>
      <c r="F20" s="153">
        <f>SUM(F15:F18)</f>
        <v>58</v>
      </c>
      <c r="G20" s="153">
        <f>SUM(G15:G19)</f>
        <v>0</v>
      </c>
      <c r="H20" s="154">
        <f>SUM(H15:H18)</f>
        <v>-65</v>
      </c>
      <c r="I20" s="154">
        <f>SUM(I15:I19)</f>
        <v>10</v>
      </c>
      <c r="J20" s="214">
        <f t="shared" si="0"/>
        <v>599</v>
      </c>
    </row>
    <row r="21" spans="1:10" ht="13.5" thickTop="1">
      <c r="A21" s="88"/>
      <c r="B21" s="88"/>
      <c r="C21" s="88"/>
      <c r="D21" s="88"/>
      <c r="E21" s="88"/>
      <c r="F21" s="88"/>
      <c r="G21" s="88"/>
      <c r="H21" s="88"/>
      <c r="I21" s="88"/>
      <c r="J21" s="88"/>
    </row>
    <row r="22" spans="1:10" ht="12.75">
      <c r="A22" s="239"/>
      <c r="B22" s="239"/>
      <c r="C22" s="239"/>
      <c r="D22" s="239"/>
      <c r="E22" s="239"/>
      <c r="F22" s="239"/>
      <c r="G22" s="239"/>
      <c r="H22" s="239"/>
      <c r="I22" s="239"/>
      <c r="J22" s="239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5.75" customHeight="1">
      <c r="A24" s="85"/>
      <c r="B24" s="85"/>
      <c r="C24" s="85"/>
      <c r="D24" s="85"/>
      <c r="F24" s="116"/>
      <c r="G24" s="116"/>
      <c r="H24" s="116"/>
      <c r="I24" s="116"/>
      <c r="J24" s="116"/>
    </row>
    <row r="25" spans="1:10" ht="15.75" customHeight="1">
      <c r="A25" s="219" t="s">
        <v>29</v>
      </c>
      <c r="B25" s="219"/>
      <c r="C25" s="219"/>
      <c r="E25" s="224" t="s">
        <v>58</v>
      </c>
      <c r="F25" s="224"/>
      <c r="G25" s="224"/>
      <c r="H25" s="224"/>
      <c r="I25" s="224"/>
      <c r="J25" s="224"/>
    </row>
    <row r="26" spans="1:7" ht="15.75" customHeight="1">
      <c r="A26" s="86" t="s">
        <v>96</v>
      </c>
      <c r="B26" s="156"/>
      <c r="C26" s="156"/>
      <c r="D26" s="156"/>
      <c r="E26" s="229" t="s">
        <v>90</v>
      </c>
      <c r="F26" s="229"/>
      <c r="G26" s="229"/>
    </row>
    <row r="27" spans="2:7" ht="15.75" customHeight="1">
      <c r="B27" s="200"/>
      <c r="C27" s="200"/>
      <c r="D27" s="200"/>
      <c r="E27" s="200"/>
      <c r="F27" s="156"/>
      <c r="G27" s="156"/>
    </row>
    <row r="28" spans="1:4" ht="15.75" customHeight="1">
      <c r="A28" s="167" t="str">
        <f>+баланс!A47</f>
        <v>Дата: 01.05.2023 год.</v>
      </c>
      <c r="C28" s="88"/>
      <c r="D28" s="88"/>
    </row>
    <row r="29" spans="1:9" ht="12.75">
      <c r="A29" s="160"/>
      <c r="B29" s="44"/>
      <c r="C29" s="45"/>
      <c r="D29" s="45"/>
      <c r="E29" s="156"/>
      <c r="F29" s="156"/>
      <c r="G29" s="156"/>
      <c r="H29" s="156"/>
      <c r="I29" s="156"/>
    </row>
    <row r="30" spans="1:9" ht="12.75">
      <c r="A30" s="161"/>
      <c r="B30" s="162"/>
      <c r="C30" s="162"/>
      <c r="D30" s="163"/>
      <c r="E30" s="156"/>
      <c r="F30" s="156"/>
      <c r="G30" s="156"/>
      <c r="H30" s="156"/>
      <c r="I30" s="156"/>
    </row>
    <row r="31" spans="2:9" ht="12.75">
      <c r="B31" s="162"/>
      <c r="C31" s="162"/>
      <c r="D31" s="163"/>
      <c r="E31" s="156"/>
      <c r="F31" s="156"/>
      <c r="G31" s="156"/>
      <c r="H31" s="156"/>
      <c r="I31" s="156"/>
    </row>
    <row r="32" spans="1:9" ht="12.75">
      <c r="A32" s="161"/>
      <c r="B32" s="162"/>
      <c r="C32" s="162"/>
      <c r="D32" s="163"/>
      <c r="E32" s="156"/>
      <c r="F32" s="156"/>
      <c r="G32" s="156"/>
      <c r="H32" s="156"/>
      <c r="I32" s="156"/>
    </row>
    <row r="33" spans="2:9" ht="12.75">
      <c r="B33" s="162"/>
      <c r="C33" s="162"/>
      <c r="D33" s="163"/>
      <c r="E33" s="156"/>
      <c r="F33" s="164"/>
      <c r="G33" s="156"/>
      <c r="H33" s="156"/>
      <c r="I33" s="156"/>
    </row>
    <row r="34" spans="1:9" ht="12.75">
      <c r="A34" s="161"/>
      <c r="B34" s="156"/>
      <c r="C34" s="156"/>
      <c r="D34" s="156"/>
      <c r="E34" s="162"/>
      <c r="F34" s="156"/>
      <c r="G34" s="156"/>
      <c r="H34" s="156"/>
      <c r="I34" s="156"/>
    </row>
    <row r="35" spans="1:9" ht="12.75">
      <c r="A35" s="161"/>
      <c r="B35" s="156"/>
      <c r="C35" s="156"/>
      <c r="D35" s="156"/>
      <c r="E35" s="162"/>
      <c r="F35" s="156"/>
      <c r="G35" s="156"/>
      <c r="H35" s="156"/>
      <c r="I35" s="156"/>
    </row>
    <row r="36" spans="1:9" ht="12.75">
      <c r="A36" s="160"/>
      <c r="B36" s="165"/>
      <c r="C36" s="156"/>
      <c r="D36" s="156"/>
      <c r="E36" s="156"/>
      <c r="F36" s="156"/>
      <c r="G36" s="156"/>
      <c r="H36" s="156"/>
      <c r="I36" s="156"/>
    </row>
    <row r="37" spans="1:4" ht="12.75">
      <c r="A37" s="155"/>
      <c r="B37" s="2"/>
      <c r="C37" s="3"/>
      <c r="D37" s="4"/>
    </row>
    <row r="38" spans="1:4" ht="12.75">
      <c r="A38" s="155"/>
      <c r="B38" s="2"/>
      <c r="C38" s="3"/>
      <c r="D38" s="4"/>
    </row>
  </sheetData>
  <sheetProtection/>
  <mergeCells count="16">
    <mergeCell ref="F9:F10"/>
    <mergeCell ref="J9:J10"/>
    <mergeCell ref="A22:J22"/>
    <mergeCell ref="A25:C25"/>
    <mergeCell ref="E25:J25"/>
    <mergeCell ref="C9:C10"/>
    <mergeCell ref="E26:G26"/>
    <mergeCell ref="A1:D1"/>
    <mergeCell ref="A4:J4"/>
    <mergeCell ref="I5:J5"/>
    <mergeCell ref="D7:F7"/>
    <mergeCell ref="G7:H7"/>
    <mergeCell ref="D8:D9"/>
    <mergeCell ref="G8:H8"/>
    <mergeCell ref="A9:A10"/>
    <mergeCell ref="B9:B10"/>
  </mergeCells>
  <printOptions/>
  <pageMargins left="0.7479166666666667" right="0.7479166666666667" top="0.7340277777777778" bottom="0.5118055555555556" header="0.5118055555555556" footer="0.5118055555555556"/>
  <pageSetup horizontalDpi="600" verticalDpi="600" orientation="portrait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Dimitar Tsvetanov</cp:lastModifiedBy>
  <cp:lastPrinted>2023-05-01T09:44:56Z</cp:lastPrinted>
  <dcterms:created xsi:type="dcterms:W3CDTF">2013-12-19T08:50:52Z</dcterms:created>
  <dcterms:modified xsi:type="dcterms:W3CDTF">2023-05-01T09:44:59Z</dcterms:modified>
  <cp:category/>
  <cp:version/>
  <cp:contentType/>
  <cp:contentStatus/>
  <cp:revision>1</cp:revision>
</cp:coreProperties>
</file>